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3" yWindow="105" windowWidth="11337" windowHeight="6532"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<sst xmlns="http://schemas.openxmlformats.org/spreadsheetml/2006/main" count="140" uniqueCount="91">
  <si>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</si>
  <si>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</si>
  <si>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</si>
  <si>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</si>
  <si>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</si>
  <si>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</si>
  <si>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</si>
  <si>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</si>
  <si>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</si>
  <si>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Drift:</t>
  </si>
  <si>
    <t>Sundhedsudgifter</t>
  </si>
  <si>
    <t>Netto</t>
  </si>
  <si>
    <t>Dagtilbud:</t>
  </si>
  <si>
    <t>Privat pasning - færre børn end forudsat med baggrund i forbruget for 3 mdr.</t>
  </si>
  <si>
    <t>Skoleområdet:</t>
  </si>
  <si>
    <t>Ekstraordinære lønstigninger skoleområdet som følge af ny overenskomst/skolereform. Den endelig opgørelse er mindre end forudsat ved budgetlægningen</t>
  </si>
  <si>
    <t>Bidrag til staten vedr. private skoler. Beløb afsat til takststigning på grund af skolereformen udgår i 2015 og 2016, idet takststigningen først træder i kraft i 2017</t>
  </si>
  <si>
    <t>Bidrag til staten vedr. efterskoler. Der er 13 elever færre på efterskoler end budgetteret.</t>
  </si>
  <si>
    <t>SFO-forældrebetaling. Indtægten er beregnet udfra indmeldte børn pr. 5. september 2014. Der er siden sket en del udmeldelser, hvorfor forældrebetalingen bliver mindre. Tildelingen til skolefritidsordninger reguleres kun én gang årlig. Mindreindtægten er beregnet udfra 123 børn mindre.</t>
  </si>
  <si>
    <t>Demografi skolefritidsordninger. Det forventes, at børnetallet i skolefritidsordninger bliver mindre pr. 1. august 2015. Det skønnes at børnetallet bliver ca. 123 børn mindre end året før. (udfra indmeldte børn 1. januar 2015).</t>
  </si>
  <si>
    <t>Mellemkommunale betalinger skoleområdet. Der var budgetteret med 103 elever i andre kommune, men det faktiske tal er 125 hvorfor der forventes et merforbrug.</t>
  </si>
  <si>
    <t>Søskendetilskud/fripladstilskud skolefritidsordninger. Der forventes et mindreforbrug på grund af færre børn, og med baggrund i forbruget de første 3 mdr. i 2015</t>
  </si>
  <si>
    <t>IT-udgifter 10iCampus. Der er afsat beløb til drift af IT på 10iCampus. Beløbet er budgetteret for højt i forhold til de faktiske udgifter jfr. Tidligere år</t>
  </si>
  <si>
    <t xml:space="preserve">Sundhedsområdet: </t>
  </si>
  <si>
    <t>Ældreområdet</t>
  </si>
  <si>
    <t>Børn, Unge og Familie - plejefamilier, opholdssteder, forebyggende foranstaltninger, døgninstitioner m.m. for børn og unge:</t>
  </si>
  <si>
    <t>Specialbørnehaven Solsikken. Budgettert med 7 børn. Gennemsnit i 2015 forventes at blive på knap 8 børn.</t>
  </si>
  <si>
    <t>AKT-indsats i Varde Vest og på Sct. Jacobi Skole. Fortsættelse af indsats fra 2012-2014.</t>
  </si>
  <si>
    <t>Genoptræning efter udskrivning fra sygehus hos Varde Fysioterapi. I henhold til forbruget i 2014 forventes en merudgift på ca. 0,8 mio. kr.</t>
  </si>
  <si>
    <t>Kollektiv trafik:</t>
  </si>
  <si>
    <t>Vintertjeneste:</t>
  </si>
  <si>
    <t>Der er bemærkninger til følgende budgetbevillinger:</t>
  </si>
  <si>
    <r>
      <t xml:space="preserve">Sygedagpenge. </t>
    </r>
    <r>
      <rPr>
        <sz val="11"/>
        <rFont val="Arial"/>
        <family val="2"/>
      </rPr>
      <t xml:space="preserve">Det nuværende sagsantal indikerer, at der vil være behov for ekstra budgetmidler til budgetområdet. Det er primært de længevarende forløb (over 52 uger - uden refusion), der afviger fra budgetforudsætningerne. Der er budgetteret med 105 årsværk (oprindeligt 130 årsværk før budgetomplacering til det nye sygedagpengebegreb - jobafklaringsforløb). Det gennemsnitlige antal længerevarende sager var 161 i januar og faldet til 148 i april. </t>
    </r>
  </si>
  <si>
    <t>Regulering af lønfremskrivningen fra 2014 til 2015 med -0,62 %</t>
  </si>
  <si>
    <t>Regulering af bloktilskud pga. lavere lønstigninger</t>
  </si>
  <si>
    <t>Budgetopfølgning pr. 30. april 2015 - DRIFT (beløb i mio. kr.)</t>
  </si>
  <si>
    <t xml:space="preserve">Revideret budget fra Sydtrafik. Der var budgetteret med netto 12.090.000 kr, og revideret budget lyder på netto 10.469.000 kr. Det skyldes primært ny indtægtsfordeling på ungdomskort, som anvendes fra 1. januar 2015. Forventede merindtægter på 1.610.000 kr. </t>
  </si>
  <si>
    <t>Midtvejsregulering af bloktilskudet for 2015 jævnfør beregning fra KL</t>
  </si>
  <si>
    <t>Almen voksenuddannelse for unge under 18 år</t>
  </si>
  <si>
    <t>Efterskoler - tilskud til ordblindeefterskoler</t>
  </si>
  <si>
    <t xml:space="preserve">Fejl i budgetoverførselssagen vedr. Lykkesgårdskolen. </t>
  </si>
  <si>
    <t>Søskendetilskud/fripladstilskud dagtilbud. Der forventes et mindreforbrug på grund af færre børn, og med baggrund i forbruget de første 5 mdr. i 2015</t>
  </si>
  <si>
    <t>Vederlagsfri fysioterapi, henset til forbrug 2014 forventes et merforbrug på 0,5 mio. kr.</t>
  </si>
  <si>
    <t>Demografi skoleområdet (almenområdet og specialklasserne). Ud fra planlægningstal pr. 15. marts 2015 for skoleåret 2015/2016 forventes de budgetterede forudsætninger at holde.</t>
  </si>
  <si>
    <t>Budgetopfølgningen pr. 30. april 2015 viser at området er under pres, men på nuværende tidspunkt  forventes det at budgettet i 2015 holder med baggrund i overførsel på 2,7 mio. kr. fra 2014.</t>
  </si>
  <si>
    <t>62019-15</t>
  </si>
  <si>
    <t>100 Direktionen</t>
  </si>
  <si>
    <t>Sundhedsfremmende foranstaltninger (-60.000 kr.)</t>
  </si>
  <si>
    <t>Nytårskur ( -32.820)</t>
  </si>
  <si>
    <t>Tilskud til lederes 25 års jub. samt til-/fratrædelse (-30.000 kr.)</t>
  </si>
  <si>
    <t>101 Politik &amp; Analyse</t>
  </si>
  <si>
    <t>Porto, facilityservice mm (-750.000 kr.)</t>
  </si>
  <si>
    <t>E-arkiv (-50.140)</t>
  </si>
  <si>
    <t>103 Økonomi</t>
  </si>
  <si>
    <t>Modernisering, digitalisering mm (951.910 kr.)</t>
  </si>
  <si>
    <t>Forsikringer, uden budgetoverførsel (772.000 kr.)</t>
  </si>
  <si>
    <t>Skorstensfejerbidrag (-300.000 kr.)</t>
  </si>
  <si>
    <t>104 Personale</t>
  </si>
  <si>
    <t>Tillæg for åremålsansættelse (-225.327 kr.)</t>
  </si>
  <si>
    <t xml:space="preserve">Den kommunale medfinansiering af sundhedsvæsenet er underbudgetteret. I forhold til forbruget i 2014 på 177,0 mio. kr. og i forhold til forbruget i 1 kvt. 2015. oprindelig budget 2015 udgør 168,9 mio. kr. Forventet forbrug 2015 udgør 176,9 mio. kr. </t>
  </si>
  <si>
    <t>Der vises pt. et merforbrug og det skyldes primært mellemkommunale betalinger til ophold i plejeboliger. I 2015 forventes en nettotilgang på ca. 7,2 mio. Ressourcestyringen (plejecentre og Frit valg) giver et forventet overskud på ca. -3,5 mio. kr. Tomganghusleje forventes mindreudgift på -0,8 mio. kr. Der er et forventet merforbrug på §95 og 96 på ca. 2,7 mio. kr. Og på hjælpemidler merforbrug på 2,7 mio. kr.  Samlet set forventes et merforbrug på 8,3 mio. kr.</t>
  </si>
  <si>
    <r>
      <t xml:space="preserve">Der har været en mild vinter indtil nu i 2015. Der er i 1. halvår brugt ca. 3 mio. kr. ud af budgettet på 11,8 mio. kr. Såfremt 2. halvår bliver et gennemsnit af de sidste 5, så vil der i 2. halvår 2015 blive brugt ca. 4,5 mio. kr. Dertil skal lægges udskiftning af vintergrej for ca. 1 mio. kr. Dermed vil det samlede forbrug i budgetåret 2015 blive ca. 8,5 mio. kr. HVIS disse forudsætninger holder, så vil det betyde et mindre forbrug på ca. 3 mio. kr. på vintertjenesten 2015. </t>
    </r>
    <r>
      <rPr>
        <b/>
        <sz val="11"/>
        <rFont val="Arial"/>
        <family val="2"/>
      </rPr>
      <t>Hvis det bliver en hård vinter i slutningen af året kan det blive nødvendigt at tilføre penge til kontoen igen.</t>
    </r>
  </si>
  <si>
    <t>Ingen ændringer</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</si>
  <si>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</si>
  <si>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boligt indstillede unge. Færre forløb end budgetteret.</t>
    </r>
  </si>
  <si>
    <t>Budgetændringer vedr. budgetgaranterede områder udgør</t>
  </si>
  <si>
    <t>Nettoudgift herefter</t>
  </si>
  <si>
    <r>
      <t xml:space="preserve">Ekstraordinært integrationstilskud. </t>
    </r>
    <r>
      <rPr>
        <sz val="11"/>
        <rFont val="Arial"/>
        <family val="2"/>
      </rPr>
      <t>Udover tidligere nævnte investeringstilskud er der bevilget 200 mio. kr. på landsplan. Varde Kommunes andel er 2,22 mio. kr.</t>
    </r>
  </si>
  <si>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1,1 mio. kr.</t>
    </r>
  </si>
  <si>
    <r>
      <t>Ressourceforløb.</t>
    </r>
    <r>
      <rPr>
        <sz val="11"/>
        <rFont val="Arial"/>
        <family val="2"/>
      </rPr>
      <t xml:space="preserve"> Det har været en landsdækkende udfordring at få rehabiliteringsteams til at fungere fra start (2013) og det medførte, at alt for få sager blev afklaret og kom videre i et ressourceforløb. Disse startvanskeligheder er overstået i Varde Kommune. Udviklingen kan aflæses ved, at der er 91 ressourceforløb i april 2015 mod 30 i april 2014. Det er dog fortsat under budgetforudsætningerne for 2015 på 110 årsværk. Anslået mindre udgift på 3 mio. kr.</t>
    </r>
  </si>
  <si>
    <t>Prognosen for dagtilbud pr. 15.5.15 viser et faldende børnetal. Der kommer endelig prognose/opgørelse af merindskrivning pr. 15. juli 2015.</t>
  </si>
  <si>
    <t>Dagplejen - evaluering tildelingsmodel</t>
  </si>
  <si>
    <t>59028-15</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</si>
  <si>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kommunale udgifter via budgetgarantien.</t>
    </r>
  </si>
  <si>
    <t>Der er allerede fra Jobcentret iværksat flere initiativer for at imødegå udviklingen, som f.eks. nyt koncept for afklaringsforløb på Kompetencecentret, flere rehabiliteringsmøder, mere brug af eksterne aktører, vikar- og konsulentansættelser. Ingen tvivl om, at de ekstra initiativer vil reducere sagsmængden men ikke nok til at bringe budgettet i balance. For nuværende skønnes der en merudgift på 10 mio. kr. Sygedagpenge er ikke omfattet af budgetgarantien.</t>
  </si>
  <si>
    <r>
      <t>Kontanthjælp.</t>
    </r>
    <r>
      <rPr>
        <sz val="11"/>
        <rFont val="Arial"/>
        <family val="2"/>
      </rPr>
      <t xml:space="preserve"> I forbindelse med vedtagelse af Finansloven for 2015 blev det besluttet, at den gensidige forsørgerpligt for samlevende afskaffes - dog kun med halv virkning for 2015 og helt afskaffes fra 2016. I forbindelse med kontanthjælpsreformen fra 2014 var den gensidige forsørgerpligt for samlevende blevet vedtaget med halv virkning for 2014 og fuld virkning for 2015 - dette er blevet ændret jævnfør ovenstående. Samtidig er der blevet vedtaget målrettede forbedringer for unge fra 1.1.2015. Disse lovinitiativer betyder merudgifter for kommunerne, som bliver kompenseret via budgetgarantien. Det nuværende forbrug vil omregnet til årsbasis svare til et merforbrug på ca. 3-5 mio. kr., men med de forventede færre modtagere hen over sommeren, forventes der en merudgift på 2,5 mio. kr.</t>
    </r>
  </si>
  <si>
    <r>
      <t>Jobafklaringsforløb.</t>
    </r>
    <r>
      <rPr>
        <sz val="11"/>
        <rFont val="Arial"/>
        <family val="2"/>
      </rPr>
      <t xml:space="preserve"> Grundprincipperne med den nye reform - jobafklaringsforløb er økonomisk tryghed for den sygemeldte og sygedagpenge skal ikke stoppe ved en bestemt dato samt, at der efter 22 uger vil ske en revurdering, og for personer, der ikke kan forlænges, og som fortsat er uarbejdsdygtig, skal deres sag behandles i rehabiliteringsteamet. Budgetforudsætningen for forløb efter 52 uger (ingen refusion) var 35 årsværk, men med udgangen af april er der 49 og antallet forventes at stige resten af året. Merudgift på 2 mio. kr.</t>
    </r>
  </si>
  <si>
    <r>
      <rPr>
        <b/>
        <sz val="11"/>
        <rFont val="Arial"/>
        <family val="2"/>
      </rPr>
      <t>Den kommunale beskæftigelsesindsats</t>
    </r>
    <r>
      <rPr>
        <sz val="11"/>
        <rFont val="Arial"/>
        <family val="2"/>
      </rPr>
      <t>, Kontoen skal ses i forbindelse med budgetudvidelsen på integrationsområdet, hvor der sker en budgetforøgelse. Efter tilpasning af ekstra ressourcer til den meget større integrationsopgave på Kompetancecentret, kan der indregnes en nettogevinst på 0,8 mio. kr. Årsagen til nettogevinsten er, at der er refusionsmulighed på integrationsområdet (50%), mens der ikke skal modregnes i refusionen for aktive tilbud, da Varde Kommunes samlede aktiveringsudgifter er over refusionsrammen og dermed uden for refusion.</t>
    </r>
  </si>
  <si>
    <t>Mindre udgifter og merindtægter vedr. renter og afdrag på lån og likvide aktiver</t>
  </si>
  <si>
    <r>
      <t>Udvalg for Arbejdsmarked og Integration</t>
    </r>
    <r>
      <rPr>
        <sz val="10"/>
        <rFont val="Arial"/>
        <family val="2"/>
      </rPr>
      <t>(overførselsudgifter)</t>
    </r>
  </si>
  <si>
    <t>Finansieringsforslag vedrørende merforbrug på ældreområdet: finansieres ved omlægning og besparelse inden for udvalgets budget j.fr dok.nr. 63573-15</t>
  </si>
  <si>
    <t>Udvalg for Økonomi og Erhverv</t>
  </si>
  <si>
    <t>Udvalget for Økonomi og Erhverv</t>
  </si>
  <si>
    <r>
      <t xml:space="preserve">Udvalg for Social og Sundhed </t>
    </r>
    <r>
      <rPr>
        <b/>
        <sz val="9"/>
        <rFont val="Arial"/>
        <family val="2"/>
      </rPr>
      <t>(godkendt i Byrådet den 2. juni 2015)</t>
    </r>
  </si>
  <si>
    <t>Budgetopfølgning godkendt i Byrådet den 2. juni 2015</t>
  </si>
  <si>
    <t>Budgetopfølgning for Udvalget for Arbejdsmarked og Integration afventer budgetopfølgning pr. 31. august 2015</t>
  </si>
  <si>
    <t>I alt (alle beløb vedrører serviceudgifter)</t>
  </si>
  <si>
    <t>Ændringer af likvide aktiver i alt (- = forbedring)</t>
  </si>
  <si>
    <t>Bevilget på Byrådets møde den 2. juni 2015 til Udvalget for Social og Sundhed</t>
  </si>
  <si>
    <t>På nuværende tidspunkt tyder det på merudgifter på ca. 18,7 mio. kr. vedrørende Udvalget for Arbejdsmarked og Integration. Merudgifterne vedrører primært sygedagpenge og integration. En væsentlig del af udgifterne kompenseres via budgetgarantien, som forhandles mellem KL og regeringen. Disse forhandlinger er pt. udsat pga. valget. Budgetopfølgning for Udvalget for Arbejdsmarked og Integration afventer nye tal pr. 31. august 2015.</t>
  </si>
  <si>
    <t>Jævnfør beslutning i Udvalget for Arbejdsmarked og Integration afventer budgetopfølgningen nye tal pr. 31. august 2015</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</si>
</sst>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9">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i/>
      <sz val="10"/>
      <name val="Arial"/>
      <family val="2"/>
    </font>
    <font>
      <sz val="9"/>
      <name val="Arial"/>
      <family val="2"/>
    </font>
    <font>
      <b/>
      <sz val="9"/>
      <name val="Arial"/>
      <family val="2"/>
    </font>
    <font>
      <b/>
      <sz val="16"/>
      <name val="Arial"/>
      <family val="2"/>
    </font>
    <font>
      <b/>
      <i/>
      <sz val="12"/>
      <name val="Arial"/>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0" fillId="20" borderId="1" applyNumberFormat="0" applyFont="0" applyAlignment="0" applyProtection="0"/>
    <xf numFmtId="0" fontId="43" fillId="21" borderId="2" applyNumberFormat="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7" fillId="24" borderId="3" applyNumberFormat="0" applyAlignment="0" applyProtection="0"/>
    <xf numFmtId="0" fontId="7" fillId="0" borderId="0" applyNumberFormat="0" applyFill="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49" fillId="21"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0">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5" fillId="0" borderId="12" xfId="0" applyNumberFormat="1" applyFont="1" applyBorder="1" applyAlignment="1">
      <alignment vertical="center"/>
    </xf>
    <xf numFmtId="178" fontId="9" fillId="0" borderId="12"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7"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178" fontId="5" fillId="0" borderId="11" xfId="0" applyNumberFormat="1" applyFont="1" applyBorder="1" applyAlignment="1">
      <alignment horizontal="right"/>
    </xf>
    <xf numFmtId="178" fontId="6" fillId="0" borderId="18" xfId="0" applyNumberFormat="1" applyFont="1" applyBorder="1" applyAlignment="1">
      <alignment horizontal="right"/>
    </xf>
    <xf numFmtId="178" fontId="5" fillId="0" borderId="20" xfId="0" applyNumberFormat="1" applyFont="1" applyBorder="1" applyAlignment="1">
      <alignment horizontal="right"/>
    </xf>
    <xf numFmtId="2" fontId="9" fillId="0" borderId="11" xfId="0" applyNumberFormat="1" applyFont="1" applyBorder="1" applyAlignment="1">
      <alignment vertical="center" wrapText="1"/>
    </xf>
    <xf numFmtId="0" fontId="9" fillId="0" borderId="21" xfId="0" applyFont="1" applyBorder="1" applyAlignment="1">
      <alignment horizontal="center" vertical="center"/>
    </xf>
    <xf numFmtId="178" fontId="9" fillId="0" borderId="21" xfId="0" applyNumberFormat="1" applyFont="1" applyBorder="1" applyAlignment="1">
      <alignment vertical="center"/>
    </xf>
    <xf numFmtId="0" fontId="9" fillId="0" borderId="22"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0" fontId="11" fillId="0" borderId="13" xfId="0" applyFont="1" applyBorder="1" applyAlignment="1">
      <alignment horizontal="left" vertical="center" wrapText="1"/>
    </xf>
    <xf numFmtId="179" fontId="11" fillId="0" borderId="11" xfId="0" applyNumberFormat="1" applyFont="1" applyBorder="1" applyAlignment="1">
      <alignment horizontal="center" vertical="center"/>
    </xf>
    <xf numFmtId="0" fontId="15" fillId="0" borderId="0" xfId="0" applyFont="1" applyBorder="1" applyAlignment="1" quotePrefix="1">
      <alignment vertical="center" wrapText="1"/>
    </xf>
    <xf numFmtId="0" fontId="11" fillId="0" borderId="13" xfId="0" applyFont="1" applyBorder="1" applyAlignment="1" quotePrefix="1">
      <alignment vertical="center" wrapText="1"/>
    </xf>
    <xf numFmtId="0" fontId="16"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5" fillId="0" borderId="23" xfId="0" applyFont="1" applyFill="1" applyBorder="1" applyAlignment="1">
      <alignment/>
    </xf>
    <xf numFmtId="0" fontId="4" fillId="0" borderId="14" xfId="0" applyFont="1" applyFill="1" applyBorder="1" applyAlignment="1">
      <alignment horizontal="center"/>
    </xf>
    <xf numFmtId="0" fontId="5" fillId="0" borderId="24" xfId="0" applyNumberFormat="1" applyFont="1" applyFill="1" applyBorder="1" applyAlignment="1">
      <alignment horizontal="center" wrapText="1"/>
    </xf>
    <xf numFmtId="0" fontId="9" fillId="0" borderId="25" xfId="0" applyFont="1" applyFill="1" applyBorder="1" applyAlignment="1">
      <alignment/>
    </xf>
    <xf numFmtId="0" fontId="3" fillId="0" borderId="17" xfId="0" applyFont="1" applyBorder="1" applyAlignment="1">
      <alignment vertical="center" wrapText="1"/>
    </xf>
    <xf numFmtId="0" fontId="58" fillId="0" borderId="0" xfId="0" applyFont="1" applyAlignment="1">
      <alignment vertical="center"/>
    </xf>
    <xf numFmtId="0" fontId="58" fillId="0" borderId="0" xfId="0" applyFont="1" applyAlignment="1">
      <alignment horizontal="left" vertical="center" indent="7"/>
    </xf>
    <xf numFmtId="178" fontId="5" fillId="0" borderId="13" xfId="0" applyNumberFormat="1" applyFont="1" applyBorder="1" applyAlignment="1">
      <alignment horizontal="right"/>
    </xf>
    <xf numFmtId="178" fontId="6" fillId="0" borderId="18" xfId="0" applyNumberFormat="1" applyFont="1" applyBorder="1" applyAlignment="1">
      <alignment horizontal="right" vertical="center"/>
    </xf>
    <xf numFmtId="178" fontId="5" fillId="0" borderId="20" xfId="0" applyNumberFormat="1" applyFont="1" applyBorder="1" applyAlignment="1">
      <alignment horizontal="right" vertical="center"/>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2" fillId="0" borderId="17" xfId="0" applyFont="1" applyBorder="1" applyAlignment="1">
      <alignment horizontal="left" vertical="top" wrapText="1"/>
    </xf>
    <xf numFmtId="0" fontId="11" fillId="0" borderId="17" xfId="0" applyFont="1" applyBorder="1" applyAlignment="1">
      <alignment vertical="top" wrapText="1"/>
    </xf>
    <xf numFmtId="0" fontId="0" fillId="0" borderId="0" xfId="0" applyAlignment="1">
      <alignment/>
    </xf>
    <xf numFmtId="0" fontId="12" fillId="0" borderId="17" xfId="0" applyFont="1" applyBorder="1" applyAlignment="1">
      <alignment wrapText="1"/>
    </xf>
    <xf numFmtId="0" fontId="11" fillId="0" borderId="26" xfId="0" applyFont="1" applyBorder="1" applyAlignment="1">
      <alignment vertical="top" wrapText="1"/>
    </xf>
    <xf numFmtId="0" fontId="11" fillId="0" borderId="18" xfId="0" applyFont="1" applyBorder="1" applyAlignment="1">
      <alignment horizontal="center" vertical="center"/>
    </xf>
    <xf numFmtId="179" fontId="11" fillId="0" borderId="20" xfId="0" applyNumberFormat="1" applyFont="1" applyBorder="1" applyAlignment="1">
      <alignment vertical="center"/>
    </xf>
    <xf numFmtId="179" fontId="11" fillId="0" borderId="18" xfId="0" applyNumberFormat="1" applyFont="1" applyBorder="1" applyAlignment="1">
      <alignment vertical="center"/>
    </xf>
    <xf numFmtId="0" fontId="12" fillId="0" borderId="27" xfId="0" applyFont="1" applyBorder="1" applyAlignment="1">
      <alignment vertical="top" wrapText="1"/>
    </xf>
    <xf numFmtId="0" fontId="11" fillId="0" borderId="28" xfId="0" applyFont="1" applyBorder="1" applyAlignment="1">
      <alignment horizontal="center" vertical="center"/>
    </xf>
    <xf numFmtId="179" fontId="11" fillId="0" borderId="29" xfId="0" applyNumberFormat="1" applyFont="1" applyBorder="1" applyAlignment="1">
      <alignment vertical="center"/>
    </xf>
    <xf numFmtId="179" fontId="11" fillId="0" borderId="28" xfId="0" applyNumberFormat="1" applyFont="1" applyBorder="1" applyAlignment="1">
      <alignment vertical="center"/>
    </xf>
    <xf numFmtId="0" fontId="11" fillId="0" borderId="14" xfId="0" applyFont="1" applyBorder="1" applyAlignment="1">
      <alignment horizontal="center" vertical="center"/>
    </xf>
    <xf numFmtId="179" fontId="11" fillId="0" borderId="24" xfId="0" applyNumberFormat="1" applyFont="1" applyBorder="1" applyAlignment="1">
      <alignment vertical="center"/>
    </xf>
    <xf numFmtId="179" fontId="11" fillId="0" borderId="14" xfId="0" applyNumberFormat="1" applyFont="1" applyBorder="1" applyAlignment="1">
      <alignment vertical="center"/>
    </xf>
    <xf numFmtId="0" fontId="11" fillId="0" borderId="0" xfId="0" applyFont="1" applyBorder="1" applyAlignment="1">
      <alignment vertical="top" wrapText="1"/>
    </xf>
    <xf numFmtId="0" fontId="12" fillId="0" borderId="27" xfId="0" applyFont="1" applyBorder="1" applyAlignment="1">
      <alignment horizontal="left" vertical="top" wrapText="1"/>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0" fontId="12" fillId="0" borderId="30" xfId="0" applyFont="1" applyBorder="1" applyAlignment="1">
      <alignment vertical="top" wrapText="1"/>
    </xf>
    <xf numFmtId="0" fontId="12" fillId="0" borderId="31" xfId="0" applyFont="1" applyBorder="1" applyAlignment="1">
      <alignment vertical="top" wrapText="1"/>
    </xf>
    <xf numFmtId="3" fontId="3" fillId="0" borderId="13" xfId="56" applyNumberFormat="1" applyFont="1" applyBorder="1" applyAlignment="1">
      <alignment horizontal="center" vertical="center"/>
      <protection/>
    </xf>
    <xf numFmtId="178" fontId="9" fillId="0" borderId="11" xfId="56" applyNumberFormat="1" applyFont="1" applyBorder="1" applyAlignment="1">
      <alignment vertical="center" wrapText="1"/>
      <protection/>
    </xf>
    <xf numFmtId="178" fontId="3" fillId="0" borderId="11" xfId="56" applyNumberFormat="1" applyFont="1" applyBorder="1" applyAlignment="1">
      <alignment vertical="center" wrapText="1"/>
      <protection/>
    </xf>
    <xf numFmtId="2" fontId="9" fillId="0" borderId="11" xfId="56" applyNumberFormat="1" applyFont="1" applyBorder="1" applyAlignment="1">
      <alignment vertical="center" wrapText="1"/>
      <protection/>
    </xf>
    <xf numFmtId="2" fontId="3" fillId="0" borderId="11" xfId="56" applyNumberFormat="1" applyFont="1" applyBorder="1" applyAlignment="1">
      <alignment vertical="center" wrapText="1"/>
      <protection/>
    </xf>
    <xf numFmtId="2" fontId="3" fillId="0" borderId="11" xfId="56" applyNumberFormat="1" applyFont="1" applyFill="1" applyBorder="1" applyAlignment="1">
      <alignment vertical="center" wrapText="1"/>
      <protection/>
    </xf>
    <xf numFmtId="3" fontId="3" fillId="0" borderId="13" xfId="56" applyNumberFormat="1" applyFont="1" applyFill="1" applyBorder="1" applyAlignment="1">
      <alignment horizontal="center" vertical="center"/>
      <protection/>
    </xf>
    <xf numFmtId="178" fontId="9" fillId="0" borderId="11" xfId="56" applyNumberFormat="1" applyFont="1" applyFill="1" applyBorder="1" applyAlignment="1">
      <alignment vertical="center" wrapText="1"/>
      <protection/>
    </xf>
    <xf numFmtId="178" fontId="3" fillId="0" borderId="11" xfId="56" applyNumberFormat="1" applyFont="1" applyFill="1" applyBorder="1" applyAlignment="1">
      <alignment vertical="center" wrapText="1"/>
      <protection/>
    </xf>
    <xf numFmtId="178" fontId="6" fillId="0" borderId="32" xfId="0" applyNumberFormat="1" applyFont="1" applyBorder="1" applyAlignment="1">
      <alignment horizontal="right" vertical="center"/>
    </xf>
    <xf numFmtId="178" fontId="5" fillId="0" borderId="33" xfId="0" applyNumberFormat="1" applyFont="1" applyBorder="1" applyAlignment="1">
      <alignment horizontal="right" vertical="center"/>
    </xf>
    <xf numFmtId="0" fontId="11" fillId="0" borderId="16" xfId="0" applyFont="1" applyBorder="1" applyAlignment="1">
      <alignment horizontal="center" vertical="center"/>
    </xf>
    <xf numFmtId="0" fontId="5" fillId="0" borderId="34" xfId="0" applyFont="1" applyBorder="1" applyAlignment="1">
      <alignment vertical="center"/>
    </xf>
    <xf numFmtId="0" fontId="0" fillId="0" borderId="35" xfId="0" applyFont="1" applyBorder="1" applyAlignment="1">
      <alignment vertical="center"/>
    </xf>
    <xf numFmtId="0" fontId="0" fillId="0" borderId="36" xfId="0" applyBorder="1" applyAlignment="1">
      <alignment vertical="center"/>
    </xf>
    <xf numFmtId="178" fontId="6" fillId="0" borderId="21" xfId="0" applyNumberFormat="1" applyFont="1" applyBorder="1" applyAlignment="1">
      <alignment horizontal="right" vertical="center"/>
    </xf>
    <xf numFmtId="178" fontId="5" fillId="0" borderId="22" xfId="0" applyNumberFormat="1" applyFont="1" applyBorder="1" applyAlignment="1">
      <alignment horizontal="right" vertical="center"/>
    </xf>
    <xf numFmtId="178" fontId="19" fillId="0" borderId="21" xfId="0" applyNumberFormat="1" applyFont="1" applyBorder="1" applyAlignment="1">
      <alignment horizontal="right" vertical="center"/>
    </xf>
    <xf numFmtId="178" fontId="19" fillId="0" borderId="22" xfId="0" applyNumberFormat="1" applyFont="1" applyBorder="1" applyAlignment="1">
      <alignment horizontal="right" vertical="center"/>
    </xf>
    <xf numFmtId="178" fontId="5" fillId="0" borderId="28" xfId="0" applyNumberFormat="1" applyFont="1" applyBorder="1" applyAlignment="1">
      <alignment vertical="center"/>
    </xf>
    <xf numFmtId="0" fontId="5" fillId="0" borderId="37" xfId="0" applyFont="1" applyBorder="1" applyAlignment="1">
      <alignment vertical="center" wrapText="1"/>
    </xf>
    <xf numFmtId="0" fontId="0" fillId="0" borderId="38" xfId="0" applyFont="1" applyBorder="1" applyAlignment="1">
      <alignment vertical="center" wrapText="1"/>
    </xf>
    <xf numFmtId="0" fontId="0" fillId="0" borderId="33" xfId="0" applyFont="1" applyBorder="1" applyAlignment="1">
      <alignment vertical="center" wrapText="1"/>
    </xf>
    <xf numFmtId="0" fontId="5" fillId="0" borderId="39" xfId="0" applyFont="1" applyBorder="1" applyAlignment="1">
      <alignment vertical="center" wrapText="1"/>
    </xf>
    <xf numFmtId="0" fontId="0" fillId="0" borderId="40" xfId="0" applyFont="1" applyBorder="1" applyAlignment="1">
      <alignment vertical="center" wrapText="1"/>
    </xf>
    <xf numFmtId="0" fontId="0" fillId="0" borderId="22" xfId="0" applyFont="1" applyBorder="1" applyAlignment="1">
      <alignment vertical="center" wrapText="1"/>
    </xf>
    <xf numFmtId="0" fontId="5" fillId="0" borderId="41" xfId="0" applyFont="1" applyBorder="1" applyAlignment="1">
      <alignment vertical="center"/>
    </xf>
    <xf numFmtId="0" fontId="5" fillId="0" borderId="42" xfId="0" applyFont="1" applyBorder="1" applyAlignment="1">
      <alignment vertical="center"/>
    </xf>
    <xf numFmtId="0" fontId="5" fillId="0" borderId="17" xfId="0" applyFont="1" applyBorder="1" applyAlignment="1">
      <alignment vertical="center"/>
    </xf>
    <xf numFmtId="0" fontId="0" fillId="0" borderId="30" xfId="0" applyFont="1" applyBorder="1" applyAlignment="1">
      <alignment vertical="center"/>
    </xf>
    <xf numFmtId="0" fontId="5" fillId="0" borderId="37" xfId="0" applyFont="1" applyBorder="1" applyAlignment="1">
      <alignment vertical="center"/>
    </xf>
    <xf numFmtId="0" fontId="0" fillId="0" borderId="38" xfId="0" applyFont="1" applyBorder="1" applyAlignment="1">
      <alignment vertical="center"/>
    </xf>
    <xf numFmtId="0" fontId="0" fillId="0" borderId="33" xfId="0" applyBorder="1" applyAlignment="1">
      <alignment vertical="center"/>
    </xf>
    <xf numFmtId="0" fontId="5" fillId="0" borderId="17" xfId="0" applyFont="1" applyBorder="1" applyAlignment="1">
      <alignment wrapText="1"/>
    </xf>
    <xf numFmtId="0" fontId="0" fillId="0" borderId="30" xfId="0" applyFont="1" applyBorder="1" applyAlignment="1">
      <alignment wrapText="1"/>
    </xf>
    <xf numFmtId="0" fontId="0" fillId="0" borderId="11" xfId="0" applyFont="1" applyBorder="1" applyAlignment="1">
      <alignment wrapText="1"/>
    </xf>
    <xf numFmtId="0" fontId="19" fillId="0" borderId="39" xfId="0" applyFont="1" applyBorder="1" applyAlignment="1">
      <alignment vertical="center" wrapText="1"/>
    </xf>
    <xf numFmtId="0" fontId="20" fillId="0" borderId="40" xfId="0" applyFont="1" applyBorder="1" applyAlignment="1">
      <alignment vertical="center" wrapText="1"/>
    </xf>
    <xf numFmtId="0" fontId="20" fillId="0" borderId="22" xfId="0" applyFont="1" applyBorder="1" applyAlignment="1">
      <alignment vertical="center" wrapText="1"/>
    </xf>
    <xf numFmtId="0" fontId="5" fillId="0" borderId="17" xfId="0" applyFont="1" applyBorder="1" applyAlignment="1">
      <alignment vertical="center" wrapText="1"/>
    </xf>
    <xf numFmtId="0" fontId="0" fillId="0" borderId="30" xfId="0" applyFont="1" applyBorder="1" applyAlignment="1">
      <alignment vertical="center" wrapText="1"/>
    </xf>
    <xf numFmtId="0" fontId="0" fillId="0" borderId="11" xfId="0" applyFont="1" applyBorder="1" applyAlignment="1">
      <alignment vertical="center" wrapText="1"/>
    </xf>
    <xf numFmtId="0" fontId="5" fillId="33" borderId="41" xfId="0" applyFont="1" applyFill="1" applyBorder="1" applyAlignment="1">
      <alignment horizontal="center" vertical="center"/>
    </xf>
    <xf numFmtId="0" fontId="0" fillId="0" borderId="42" xfId="0" applyBorder="1" applyAlignment="1">
      <alignment/>
    </xf>
    <xf numFmtId="0" fontId="0" fillId="0" borderId="10" xfId="0" applyBorder="1" applyAlignment="1">
      <alignment/>
    </xf>
    <xf numFmtId="0" fontId="5" fillId="33" borderId="43" xfId="0" applyFont="1" applyFill="1" applyBorder="1" applyAlignment="1">
      <alignment/>
    </xf>
    <xf numFmtId="0" fontId="2" fillId="0" borderId="44" xfId="0" applyFont="1" applyBorder="1" applyAlignment="1">
      <alignment/>
    </xf>
    <xf numFmtId="0" fontId="5" fillId="33" borderId="34" xfId="0" applyFont="1" applyFill="1" applyBorder="1" applyAlignment="1">
      <alignment/>
    </xf>
    <xf numFmtId="0" fontId="2" fillId="0" borderId="35" xfId="0" applyFont="1" applyBorder="1" applyAlignment="1">
      <alignment/>
    </xf>
    <xf numFmtId="0" fontId="5" fillId="0" borderId="23" xfId="0" applyFont="1" applyBorder="1" applyAlignment="1">
      <alignment vertical="center"/>
    </xf>
    <xf numFmtId="0" fontId="0" fillId="0" borderId="0" xfId="0" applyFont="1" applyBorder="1" applyAlignment="1">
      <alignment vertical="center"/>
    </xf>
    <xf numFmtId="0" fontId="5" fillId="33" borderId="19" xfId="0" applyFont="1" applyFill="1" applyBorder="1" applyAlignment="1">
      <alignment horizontal="center"/>
    </xf>
    <xf numFmtId="0" fontId="4" fillId="33" borderId="36" xfId="0" applyFont="1" applyFill="1" applyBorder="1" applyAlignment="1">
      <alignment horizontal="center"/>
    </xf>
    <xf numFmtId="0" fontId="0" fillId="0" borderId="11" xfId="0" applyBorder="1" applyAlignment="1">
      <alignment vertical="center"/>
    </xf>
    <xf numFmtId="0" fontId="5" fillId="33" borderId="4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3" xfId="0" applyFont="1" applyFill="1" applyBorder="1" applyAlignment="1">
      <alignment horizontal="left"/>
    </xf>
    <xf numFmtId="0" fontId="5" fillId="33" borderId="44" xfId="0" applyFont="1" applyFill="1" applyBorder="1" applyAlignment="1">
      <alignment horizontal="left"/>
    </xf>
    <xf numFmtId="0" fontId="5" fillId="33" borderId="19" xfId="0" applyFont="1" applyFill="1" applyBorder="1" applyAlignment="1">
      <alignment horizontal="left"/>
    </xf>
    <xf numFmtId="0" fontId="5" fillId="33" borderId="34" xfId="0" applyFont="1" applyFill="1" applyBorder="1" applyAlignment="1">
      <alignment horizontal="left"/>
    </xf>
    <xf numFmtId="0" fontId="5" fillId="33" borderId="35" xfId="0" applyFont="1" applyFill="1" applyBorder="1" applyAlignment="1">
      <alignment horizontal="left"/>
    </xf>
    <xf numFmtId="0" fontId="5" fillId="33" borderId="36" xfId="0" applyFont="1" applyFill="1" applyBorder="1" applyAlignment="1">
      <alignment horizontal="left"/>
    </xf>
    <xf numFmtId="0" fontId="9" fillId="0" borderId="39" xfId="0" applyFont="1" applyBorder="1" applyAlignment="1">
      <alignment vertical="center"/>
    </xf>
    <xf numFmtId="0" fontId="9" fillId="0" borderId="40" xfId="0" applyFont="1" applyBorder="1" applyAlignment="1">
      <alignment vertical="center"/>
    </xf>
    <xf numFmtId="0" fontId="9" fillId="0" borderId="22" xfId="0" applyFont="1" applyBorder="1" applyAlignment="1">
      <alignment vertical="center"/>
    </xf>
    <xf numFmtId="0" fontId="2" fillId="0" borderId="19" xfId="0" applyFont="1" applyBorder="1" applyAlignment="1">
      <alignment/>
    </xf>
    <xf numFmtId="0" fontId="2" fillId="0" borderId="36"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18" fillId="0" borderId="37" xfId="0" applyFont="1" applyBorder="1" applyAlignment="1">
      <alignment vertical="center" wrapText="1"/>
    </xf>
    <xf numFmtId="0" fontId="0" fillId="0" borderId="38" xfId="0" applyBorder="1" applyAlignment="1">
      <alignment vertical="center"/>
    </xf>
    <xf numFmtId="0" fontId="9" fillId="0" borderId="41" xfId="0" applyFont="1" applyBorder="1" applyAlignment="1">
      <alignment vertical="center"/>
    </xf>
    <xf numFmtId="0" fontId="9" fillId="0" borderId="10" xfId="0" applyFont="1" applyBorder="1" applyAlignment="1">
      <alignment vertical="center"/>
    </xf>
    <xf numFmtId="0" fontId="3" fillId="0" borderId="41" xfId="0" applyFont="1" applyBorder="1" applyAlignment="1">
      <alignment vertical="center"/>
    </xf>
    <xf numFmtId="0" fontId="3" fillId="0" borderId="10" xfId="0" applyFont="1" applyBorder="1" applyAlignment="1">
      <alignment vertical="center"/>
    </xf>
    <xf numFmtId="0" fontId="5" fillId="0" borderId="0" xfId="0" applyFont="1" applyAlignment="1">
      <alignment wrapText="1"/>
    </xf>
    <xf numFmtId="0" fontId="2" fillId="0" borderId="0" xfId="0" applyFont="1" applyAlignment="1">
      <alignment wrapText="1"/>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0</xdr:rowOff>
    </xdr:from>
    <xdr:to>
      <xdr:col>3</xdr:col>
      <xdr:colOff>0</xdr:colOff>
      <xdr:row>17</xdr:row>
      <xdr:rowOff>0</xdr:rowOff>
    </xdr:to>
    <xdr:sp>
      <xdr:nvSpPr>
        <xdr:cNvPr id="1" name="AutoShape 1"/>
        <xdr:cNvSpPr>
          <a:spLocks/>
        </xdr:cNvSpPr>
      </xdr:nvSpPr>
      <xdr:spPr>
        <a:xfrm>
          <a:off x="3895725" y="6638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66675" cy="219075"/>
    <xdr:sp fLocksText="0">
      <xdr:nvSpPr>
        <xdr:cNvPr id="2" name="Text Box 3"/>
        <xdr:cNvSpPr txBox="1">
          <a:spLocks noChangeArrowheads="1"/>
        </xdr:cNvSpPr>
      </xdr:nvSpPr>
      <xdr:spPr>
        <a:xfrm>
          <a:off x="2381250" y="663892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3" name="Text Box 2"/>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4" name="Text Box 3"/>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5" name="Text Box 4"/>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6" name="Text Box 5"/>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7" name="Text Box 7"/>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8" name="Text Box 8"/>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9" name="Text Box 9"/>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0" name="Text Box 10"/>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1" name="Text Box 18"/>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2" name="Text Box 19"/>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3" name="Text Box 20"/>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4" name="Text Box 21"/>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5" name="Text Box 23"/>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6" name="Text Box 24"/>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7" name="Text Box 25"/>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104775" cy="476250"/>
    <xdr:sp fLocksText="0">
      <xdr:nvSpPr>
        <xdr:cNvPr id="18" name="Text Box 26"/>
        <xdr:cNvSpPr txBox="1">
          <a:spLocks noChangeArrowheads="1"/>
        </xdr:cNvSpPr>
      </xdr:nvSpPr>
      <xdr:spPr>
        <a:xfrm>
          <a:off x="581025" y="66389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xdr:nvSpPr>
        <xdr:cNvPr id="1" name="AutoShape 1"/>
        <xdr:cNvSpPr>
          <a:spLocks/>
        </xdr:cNvSpPr>
      </xdr:nvSpPr>
      <xdr:spPr>
        <a:xfrm>
          <a:off x="0" y="7229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21</xdr:row>
      <xdr:rowOff>0</xdr:rowOff>
    </xdr:from>
    <xdr:ext cx="85725" cy="200025"/>
    <xdr:sp fLocksText="0">
      <xdr:nvSpPr>
        <xdr:cNvPr id="2" name="Text Box 2"/>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3" name="Text Box 3"/>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4" name="Text Box 4"/>
        <xdr:cNvSpPr txBox="1">
          <a:spLocks noChangeArrowheads="1"/>
        </xdr:cNvSpPr>
      </xdr:nvSpPr>
      <xdr:spPr>
        <a:xfrm>
          <a:off x="0" y="7229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22</xdr:row>
      <xdr:rowOff>0</xdr:rowOff>
    </xdr:from>
    <xdr:to>
      <xdr:col>3</xdr:col>
      <xdr:colOff>0</xdr:colOff>
      <xdr:row>22</xdr:row>
      <xdr:rowOff>0</xdr:rowOff>
    </xdr:to>
    <xdr:sp>
      <xdr:nvSpPr>
        <xdr:cNvPr id="5" name="AutoShape 5"/>
        <xdr:cNvSpPr>
          <a:spLocks/>
        </xdr:cNvSpPr>
      </xdr:nvSpPr>
      <xdr:spPr>
        <a:xfrm>
          <a:off x="876300" y="7562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22</xdr:row>
      <xdr:rowOff>0</xdr:rowOff>
    </xdr:from>
    <xdr:ext cx="95250" cy="228600"/>
    <xdr:sp fLocksText="0">
      <xdr:nvSpPr>
        <xdr:cNvPr id="6" name="Text Box 6"/>
        <xdr:cNvSpPr txBox="1">
          <a:spLocks noChangeArrowheads="1"/>
        </xdr:cNvSpPr>
      </xdr:nvSpPr>
      <xdr:spPr>
        <a:xfrm>
          <a:off x="876300" y="75628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81025" y="5810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81025" y="58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81025" y="615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5810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6153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61531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67125" y="6496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09550"/>
    <xdr:sp fLocksText="0">
      <xdr:nvSpPr>
        <xdr:cNvPr id="10" name="Text Box 11"/>
        <xdr:cNvSpPr txBox="1">
          <a:spLocks noChangeArrowheads="1"/>
        </xdr:cNvSpPr>
      </xdr:nvSpPr>
      <xdr:spPr>
        <a:xfrm>
          <a:off x="3667125" y="6496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0</xdr:colOff>
      <xdr:row>27</xdr:row>
      <xdr:rowOff>0</xdr:rowOff>
    </xdr:to>
    <xdr:sp>
      <xdr:nvSpPr>
        <xdr:cNvPr id="1" name="AutoShape 1"/>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2" name="Text Box 2"/>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3" name="Text Box 3"/>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4" name="Text Box 4"/>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5" name="Text Box 5"/>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6" name="AutoShape 6"/>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7" name="Text Box 7"/>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8" name="Text Box 8"/>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9" name="Text Box 9"/>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28</xdr:row>
      <xdr:rowOff>0</xdr:rowOff>
    </xdr:from>
    <xdr:ext cx="85725" cy="228600"/>
    <xdr:sp fLocksText="0">
      <xdr:nvSpPr>
        <xdr:cNvPr id="10" name="Text Box 10"/>
        <xdr:cNvSpPr txBox="1">
          <a:spLocks noChangeArrowheads="1"/>
        </xdr:cNvSpPr>
      </xdr:nvSpPr>
      <xdr:spPr>
        <a:xfrm>
          <a:off x="409575"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27</xdr:row>
      <xdr:rowOff>0</xdr:rowOff>
    </xdr:from>
    <xdr:ext cx="85725" cy="200025"/>
    <xdr:sp fLocksText="0">
      <xdr:nvSpPr>
        <xdr:cNvPr id="11" name="Text Box 11"/>
        <xdr:cNvSpPr txBox="1">
          <a:spLocks noChangeArrowheads="1"/>
        </xdr:cNvSpPr>
      </xdr:nvSpPr>
      <xdr:spPr>
        <a:xfrm>
          <a:off x="0"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28600"/>
    <xdr:sp fLocksText="0">
      <xdr:nvSpPr>
        <xdr:cNvPr id="12" name="Text Box 12"/>
        <xdr:cNvSpPr txBox="1">
          <a:spLocks noChangeArrowheads="1"/>
        </xdr:cNvSpPr>
      </xdr:nvSpPr>
      <xdr:spPr>
        <a:xfrm>
          <a:off x="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28</xdr:row>
      <xdr:rowOff>0</xdr:rowOff>
    </xdr:from>
    <xdr:ext cx="85725" cy="228600"/>
    <xdr:sp fLocksText="0">
      <xdr:nvSpPr>
        <xdr:cNvPr id="13" name="Text Box 13"/>
        <xdr:cNvSpPr txBox="1">
          <a:spLocks noChangeArrowheads="1"/>
        </xdr:cNvSpPr>
      </xdr:nvSpPr>
      <xdr:spPr>
        <a:xfrm>
          <a:off x="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28</xdr:row>
      <xdr:rowOff>0</xdr:rowOff>
    </xdr:from>
    <xdr:ext cx="85725" cy="228600"/>
    <xdr:sp fLocksText="0">
      <xdr:nvSpPr>
        <xdr:cNvPr id="14" name="Text Box 15"/>
        <xdr:cNvSpPr txBox="1">
          <a:spLocks noChangeArrowheads="1"/>
        </xdr:cNvSpPr>
      </xdr:nvSpPr>
      <xdr:spPr>
        <a:xfrm>
          <a:off x="2209800" y="184880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76200" cy="228600"/>
    <xdr:sp fLocksText="0">
      <xdr:nvSpPr>
        <xdr:cNvPr id="15" name="Text Box 16"/>
        <xdr:cNvSpPr txBox="1">
          <a:spLocks noChangeArrowheads="1"/>
        </xdr:cNvSpPr>
      </xdr:nvSpPr>
      <xdr:spPr>
        <a:xfrm>
          <a:off x="3810000" y="184880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16" name="AutoShape 17"/>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17" name="Text Box 18"/>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18" name="Text Box 19"/>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19" name="Text Box 20"/>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0" name="Text Box 21"/>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27</xdr:row>
      <xdr:rowOff>0</xdr:rowOff>
    </xdr:from>
    <xdr:to>
      <xdr:col>2</xdr:col>
      <xdr:colOff>0</xdr:colOff>
      <xdr:row>27</xdr:row>
      <xdr:rowOff>0</xdr:rowOff>
    </xdr:to>
    <xdr:sp>
      <xdr:nvSpPr>
        <xdr:cNvPr id="21" name="AutoShape 22"/>
        <xdr:cNvSpPr>
          <a:spLocks/>
        </xdr:cNvSpPr>
      </xdr:nvSpPr>
      <xdr:spPr>
        <a:xfrm>
          <a:off x="409575" y="18145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27</xdr:row>
      <xdr:rowOff>0</xdr:rowOff>
    </xdr:from>
    <xdr:ext cx="85725" cy="200025"/>
    <xdr:sp fLocksText="0">
      <xdr:nvSpPr>
        <xdr:cNvPr id="22" name="Text Box 23"/>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3" name="Text Box 24"/>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4" name="Text Box 25"/>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27</xdr:row>
      <xdr:rowOff>0</xdr:rowOff>
    </xdr:from>
    <xdr:ext cx="85725" cy="200025"/>
    <xdr:sp fLocksText="0">
      <xdr:nvSpPr>
        <xdr:cNvPr id="25" name="Text Box 26"/>
        <xdr:cNvSpPr txBox="1">
          <a:spLocks noChangeArrowheads="1"/>
        </xdr:cNvSpPr>
      </xdr:nvSpPr>
      <xdr:spPr>
        <a:xfrm>
          <a:off x="409575" y="181451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657225" y="3067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2" name="Text Box 2"/>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3" name="Text Box 6"/>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4" name="Text Box 7"/>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28600"/>
    <xdr:sp fLocksText="0">
      <xdr:nvSpPr>
        <xdr:cNvPr id="5" name="Text Box 8"/>
        <xdr:cNvSpPr txBox="1">
          <a:spLocks noChangeArrowheads="1"/>
        </xdr:cNvSpPr>
      </xdr:nvSpPr>
      <xdr:spPr>
        <a:xfrm>
          <a:off x="657225" y="34004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9</xdr:row>
      <xdr:rowOff>0</xdr:rowOff>
    </xdr:from>
    <xdr:to>
      <xdr:col>2</xdr:col>
      <xdr:colOff>0</xdr:colOff>
      <xdr:row>9</xdr:row>
      <xdr:rowOff>0</xdr:rowOff>
    </xdr:to>
    <xdr:sp>
      <xdr:nvSpPr>
        <xdr:cNvPr id="6" name="AutoShape 9"/>
        <xdr:cNvSpPr>
          <a:spLocks/>
        </xdr:cNvSpPr>
      </xdr:nvSpPr>
      <xdr:spPr>
        <a:xfrm>
          <a:off x="657225" y="3067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333375"/>
    <xdr:sp fLocksText="0">
      <xdr:nvSpPr>
        <xdr:cNvPr id="7" name="Text Box 10"/>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8" name="Text Box 11"/>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9" name="Text Box 12"/>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333375"/>
    <xdr:sp fLocksText="0">
      <xdr:nvSpPr>
        <xdr:cNvPr id="10" name="Text Box 13"/>
        <xdr:cNvSpPr txBox="1">
          <a:spLocks noChangeArrowheads="1"/>
        </xdr:cNvSpPr>
      </xdr:nvSpPr>
      <xdr:spPr>
        <a:xfrm>
          <a:off x="657225" y="3067050"/>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1" name="Text Box 14"/>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2" name="Text Box 15"/>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333375"/>
    <xdr:sp fLocksText="0">
      <xdr:nvSpPr>
        <xdr:cNvPr id="13" name="Text Box 16"/>
        <xdr:cNvSpPr txBox="1">
          <a:spLocks noChangeArrowheads="1"/>
        </xdr:cNvSpPr>
      </xdr:nvSpPr>
      <xdr:spPr>
        <a:xfrm>
          <a:off x="0" y="3067050"/>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10</xdr:row>
      <xdr:rowOff>0</xdr:rowOff>
    </xdr:from>
    <xdr:ext cx="85725" cy="257175"/>
    <xdr:sp fLocksText="0">
      <xdr:nvSpPr>
        <xdr:cNvPr id="14" name="Text Box 18"/>
        <xdr:cNvSpPr txBox="1">
          <a:spLocks noChangeArrowheads="1"/>
        </xdr:cNvSpPr>
      </xdr:nvSpPr>
      <xdr:spPr>
        <a:xfrm>
          <a:off x="2457450" y="34004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85725" cy="257175"/>
    <xdr:sp fLocksText="0">
      <xdr:nvSpPr>
        <xdr:cNvPr id="15" name="Text Box 19"/>
        <xdr:cNvSpPr txBox="1">
          <a:spLocks noChangeArrowheads="1"/>
        </xdr:cNvSpPr>
      </xdr:nvSpPr>
      <xdr:spPr>
        <a:xfrm>
          <a:off x="3743325" y="34004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76200" cy="200025"/>
    <xdr:sp fLocksText="0">
      <xdr:nvSpPr>
        <xdr:cNvPr id="1" name="Text Box 2"/>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2" name="Text Box 3"/>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3" name="Text Box 4"/>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4" name="Text Box 5"/>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5" name="Text Box 7"/>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6" name="Text Box 8"/>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7" name="Text Box 9"/>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8" name="Text Box 10"/>
        <xdr:cNvSpPr txBox="1">
          <a:spLocks noChangeArrowheads="1"/>
        </xdr:cNvSpPr>
      </xdr:nvSpPr>
      <xdr:spPr>
        <a:xfrm>
          <a:off x="695325" y="8848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9" name="Text Box 11"/>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0" name="Text Box 12"/>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11" name="Text Box 13"/>
        <xdr:cNvSpPr txBox="1">
          <a:spLocks noChangeArrowheads="1"/>
        </xdr:cNvSpPr>
      </xdr:nvSpPr>
      <xdr:spPr>
        <a:xfrm>
          <a:off x="0" y="88487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13</xdr:row>
      <xdr:rowOff>0</xdr:rowOff>
    </xdr:from>
    <xdr:to>
      <xdr:col>3</xdr:col>
      <xdr:colOff>0</xdr:colOff>
      <xdr:row>13</xdr:row>
      <xdr:rowOff>0</xdr:rowOff>
    </xdr:to>
    <xdr:sp>
      <xdr:nvSpPr>
        <xdr:cNvPr id="12" name="AutoShape 14"/>
        <xdr:cNvSpPr>
          <a:spLocks/>
        </xdr:cNvSpPr>
      </xdr:nvSpPr>
      <xdr:spPr>
        <a:xfrm>
          <a:off x="3781425" y="9372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13</xdr:row>
      <xdr:rowOff>0</xdr:rowOff>
    </xdr:from>
    <xdr:ext cx="95250" cy="219075"/>
    <xdr:sp fLocksText="0">
      <xdr:nvSpPr>
        <xdr:cNvPr id="13" name="Text Box 15"/>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4" name="Text Box 16"/>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5" name="Text Box 17"/>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0" cy="219075"/>
    <xdr:sp fLocksText="0">
      <xdr:nvSpPr>
        <xdr:cNvPr id="16" name="Text Box 18"/>
        <xdr:cNvSpPr txBox="1">
          <a:spLocks noChangeArrowheads="1"/>
        </xdr:cNvSpPr>
      </xdr:nvSpPr>
      <xdr:spPr>
        <a:xfrm>
          <a:off x="3781425" y="9372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16</xdr:row>
      <xdr:rowOff>0</xdr:rowOff>
    </xdr:from>
    <xdr:ext cx="85725" cy="200025"/>
    <xdr:sp fLocksText="0">
      <xdr:nvSpPr>
        <xdr:cNvPr id="1" name="Text Box 2"/>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 name="Text Box 3"/>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3" name="Text Box 4"/>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4" name="Text Box 5"/>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5" name="Text Box 7"/>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6" name="Text Box 8"/>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7" name="Text Box 9"/>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8" name="Text Box 10"/>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9" name="Text Box 11"/>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0" name="Text Box 12"/>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00025"/>
    <xdr:sp fLocksText="0">
      <xdr:nvSpPr>
        <xdr:cNvPr id="11" name="Text Box 13"/>
        <xdr:cNvSpPr txBox="1">
          <a:spLocks noChangeArrowheads="1"/>
        </xdr:cNvSpPr>
      </xdr:nvSpPr>
      <xdr:spPr>
        <a:xfrm>
          <a:off x="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12" name="Text Box 15"/>
        <xdr:cNvSpPr txBox="1">
          <a:spLocks noChangeArrowheads="1"/>
        </xdr:cNvSpPr>
      </xdr:nvSpPr>
      <xdr:spPr>
        <a:xfrm>
          <a:off x="161925" y="1868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104775" cy="180975"/>
    <xdr:sp fLocksText="0">
      <xdr:nvSpPr>
        <xdr:cNvPr id="13" name="Text Box 16"/>
        <xdr:cNvSpPr txBox="1">
          <a:spLocks noChangeArrowheads="1"/>
        </xdr:cNvSpPr>
      </xdr:nvSpPr>
      <xdr:spPr>
        <a:xfrm>
          <a:off x="3933825" y="18688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4" name="Text Box 18"/>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5" name="Text Box 19"/>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6" name="Text Box 20"/>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7" name="Text Box 21"/>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8" name="Text Box 23"/>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19" name="Text Box 24"/>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0" name="Text Box 25"/>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85725" cy="200025"/>
    <xdr:sp fLocksText="0">
      <xdr:nvSpPr>
        <xdr:cNvPr id="21" name="Text Box 26"/>
        <xdr:cNvSpPr txBox="1">
          <a:spLocks noChangeArrowheads="1"/>
        </xdr:cNvSpPr>
      </xdr:nvSpPr>
      <xdr:spPr>
        <a:xfrm>
          <a:off x="514350" y="186690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17</xdr:row>
      <xdr:rowOff>0</xdr:rowOff>
    </xdr:from>
    <xdr:ext cx="85725" cy="180975"/>
    <xdr:sp fLocksText="0">
      <xdr:nvSpPr>
        <xdr:cNvPr id="22" name="Text Box 28"/>
        <xdr:cNvSpPr txBox="1">
          <a:spLocks noChangeArrowheads="1"/>
        </xdr:cNvSpPr>
      </xdr:nvSpPr>
      <xdr:spPr>
        <a:xfrm>
          <a:off x="161925" y="186880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104775" cy="180975"/>
    <xdr:sp fLocksText="0">
      <xdr:nvSpPr>
        <xdr:cNvPr id="23" name="Text Box 29"/>
        <xdr:cNvSpPr txBox="1">
          <a:spLocks noChangeArrowheads="1"/>
        </xdr:cNvSpPr>
      </xdr:nvSpPr>
      <xdr:spPr>
        <a:xfrm>
          <a:off x="3933825" y="1868805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342900</xdr:colOff>
      <xdr:row>9</xdr:row>
      <xdr:rowOff>38100</xdr:rowOff>
    </xdr:from>
    <xdr:to>
      <xdr:col>2</xdr:col>
      <xdr:colOff>342900</xdr:colOff>
      <xdr:row>9</xdr:row>
      <xdr:rowOff>38100</xdr:rowOff>
    </xdr:to>
    <xdr:sp>
      <xdr:nvSpPr>
        <xdr:cNvPr id="24" name="AutoShape 1"/>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5" name="AutoShape 6"/>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6" name="AutoShape 17"/>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9</xdr:row>
      <xdr:rowOff>38100</xdr:rowOff>
    </xdr:from>
    <xdr:to>
      <xdr:col>2</xdr:col>
      <xdr:colOff>342900</xdr:colOff>
      <xdr:row>9</xdr:row>
      <xdr:rowOff>38100</xdr:rowOff>
    </xdr:to>
    <xdr:sp>
      <xdr:nvSpPr>
        <xdr:cNvPr id="27" name="AutoShape 22"/>
        <xdr:cNvSpPr>
          <a:spLocks/>
        </xdr:cNvSpPr>
      </xdr:nvSpPr>
      <xdr:spPr>
        <a:xfrm>
          <a:off x="857250" y="6800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3"/>
  <sheetViews>
    <sheetView tabSelected="1" view="pageLayout" zoomScaleNormal="90" workbookViewId="0" topLeftCell="A2">
      <selection activeCell="E10" sqref="E10:F10"/>
    </sheetView>
  </sheetViews>
  <sheetFormatPr defaultColWidth="9.140625" defaultRowHeight="12.75"/>
  <cols>
    <col min="1" max="1" width="2.421875" style="0" customWidth="1"/>
    <col min="2" max="2" width="6.28125" style="0" customWidth="1"/>
    <col min="3" max="3" width="49.7109375" style="0" customWidth="1"/>
    <col min="4" max="4" width="9.421875" style="9" customWidth="1"/>
    <col min="5" max="5" width="16.7109375" style="9" customWidth="1"/>
    <col min="6" max="6" width="16.7109375" style="5" customWidth="1"/>
  </cols>
  <sheetData>
    <row r="1" spans="2:6" ht="33" customHeight="1">
      <c r="B1" s="152" t="s">
        <v>35</v>
      </c>
      <c r="C1" s="153"/>
      <c r="D1" s="153"/>
      <c r="E1" s="153"/>
      <c r="F1" s="154"/>
    </row>
    <row r="2" spans="2:6" ht="36" customHeight="1">
      <c r="B2" s="155" t="s">
        <v>9</v>
      </c>
      <c r="C2" s="156"/>
      <c r="D2" s="161"/>
      <c r="E2" s="12" t="s">
        <v>5</v>
      </c>
      <c r="F2" s="12" t="s">
        <v>6</v>
      </c>
    </row>
    <row r="3" spans="2:6" ht="24" customHeight="1">
      <c r="B3" s="157"/>
      <c r="C3" s="158"/>
      <c r="D3" s="162"/>
      <c r="E3" s="6">
        <v>2015</v>
      </c>
      <c r="F3" s="6">
        <v>2015</v>
      </c>
    </row>
    <row r="4" spans="2:6" ht="27" customHeight="1">
      <c r="B4" s="159" t="s">
        <v>81</v>
      </c>
      <c r="C4" s="160"/>
      <c r="D4" s="45"/>
      <c r="E4" s="17">
        <f>ØK!F22</f>
        <v>1.72391</v>
      </c>
      <c r="F4" s="17">
        <f>ØK!G22</f>
        <v>-1.488287</v>
      </c>
    </row>
    <row r="5" spans="2:6" ht="27" customHeight="1">
      <c r="B5" s="138" t="s">
        <v>7</v>
      </c>
      <c r="C5" s="139"/>
      <c r="D5" s="10"/>
      <c r="E5" s="18">
        <f>'P&amp;T'!E11</f>
        <v>0</v>
      </c>
      <c r="F5" s="18">
        <f>'P&amp;T'!F11</f>
        <v>-4.6</v>
      </c>
    </row>
    <row r="6" spans="2:6" ht="27" customHeight="1">
      <c r="B6" s="138" t="s">
        <v>1</v>
      </c>
      <c r="C6" s="139"/>
      <c r="D6" s="10"/>
      <c r="E6" s="18">
        <f>'B &amp; U'!E28</f>
        <v>5.1</v>
      </c>
      <c r="F6" s="18">
        <f>'B &amp; U'!F28</f>
        <v>-7.900000000000001</v>
      </c>
    </row>
    <row r="7" spans="2:6" ht="27" customHeight="1">
      <c r="B7" s="138" t="s">
        <v>2</v>
      </c>
      <c r="C7" s="139"/>
      <c r="D7" s="10"/>
      <c r="E7" s="18">
        <f>'K &amp; F'!E10</f>
        <v>0</v>
      </c>
      <c r="F7" s="18">
        <f>'K &amp; F'!F10</f>
        <v>0</v>
      </c>
    </row>
    <row r="8" spans="2:6" ht="27" customHeight="1">
      <c r="B8" s="138" t="s">
        <v>83</v>
      </c>
      <c r="C8" s="139"/>
      <c r="D8" s="163"/>
      <c r="E8" s="18">
        <v>0</v>
      </c>
      <c r="F8" s="18">
        <v>0</v>
      </c>
    </row>
    <row r="9" spans="2:6" ht="27" customHeight="1">
      <c r="B9" s="140" t="s">
        <v>79</v>
      </c>
      <c r="C9" s="141"/>
      <c r="D9" s="142"/>
      <c r="E9" s="129">
        <v>0</v>
      </c>
      <c r="F9" s="129">
        <v>0</v>
      </c>
    </row>
    <row r="10" spans="2:6" ht="27" customHeight="1">
      <c r="B10" s="122"/>
      <c r="C10" s="123" t="s">
        <v>85</v>
      </c>
      <c r="D10" s="124"/>
      <c r="E10" s="19"/>
      <c r="F10" s="19"/>
    </row>
    <row r="11" spans="2:6" ht="27" customHeight="1">
      <c r="B11" s="136" t="s">
        <v>86</v>
      </c>
      <c r="C11" s="137"/>
      <c r="D11" s="11"/>
      <c r="E11" s="19">
        <f>SUM(E4:E9)</f>
        <v>6.82391</v>
      </c>
      <c r="F11" s="19">
        <f>SUM(F4:F9)</f>
        <v>-13.988287</v>
      </c>
    </row>
    <row r="12" spans="2:6" s="82" customFormat="1" ht="35.25" customHeight="1">
      <c r="B12" s="149" t="s">
        <v>11</v>
      </c>
      <c r="C12" s="150"/>
      <c r="D12" s="151"/>
      <c r="E12" s="80">
        <f>E11+F11</f>
        <v>-7.164377</v>
      </c>
      <c r="F12" s="81"/>
    </row>
    <row r="13" spans="2:6" ht="35.25" customHeight="1">
      <c r="B13" s="143" t="s">
        <v>78</v>
      </c>
      <c r="C13" s="144"/>
      <c r="D13" s="145"/>
      <c r="E13" s="50">
        <v>-6.6</v>
      </c>
      <c r="F13" s="51"/>
    </row>
    <row r="14" spans="2:6" ht="35.25" customHeight="1">
      <c r="B14" s="143" t="s">
        <v>37</v>
      </c>
      <c r="C14" s="144"/>
      <c r="D14" s="145"/>
      <c r="E14" s="50">
        <v>1.471</v>
      </c>
      <c r="F14" s="51"/>
    </row>
    <row r="15" spans="2:6" ht="37.5" customHeight="1">
      <c r="B15" s="143" t="s">
        <v>33</v>
      </c>
      <c r="C15" s="144"/>
      <c r="D15" s="145"/>
      <c r="E15" s="79">
        <v>-9</v>
      </c>
      <c r="F15" s="49"/>
    </row>
    <row r="16" spans="2:6" s="82" customFormat="1" ht="35.25" customHeight="1">
      <c r="B16" s="130" t="s">
        <v>34</v>
      </c>
      <c r="C16" s="131"/>
      <c r="D16" s="132"/>
      <c r="E16" s="119">
        <v>9</v>
      </c>
      <c r="F16" s="120"/>
    </row>
    <row r="17" spans="2:6" s="82" customFormat="1" ht="35.25" customHeight="1" thickBot="1">
      <c r="B17" s="133" t="s">
        <v>87</v>
      </c>
      <c r="C17" s="134"/>
      <c r="D17" s="135"/>
      <c r="E17" s="125">
        <f>E12+E13+E14+E15+E16</f>
        <v>-12.293377</v>
      </c>
      <c r="F17" s="126"/>
    </row>
    <row r="18" spans="2:6" s="82" customFormat="1" ht="35.25" customHeight="1" thickBot="1" thickTop="1">
      <c r="B18" s="146" t="s">
        <v>88</v>
      </c>
      <c r="C18" s="147"/>
      <c r="D18" s="148"/>
      <c r="E18" s="127">
        <v>9.3</v>
      </c>
      <c r="F18" s="128"/>
    </row>
    <row r="19" spans="2:6" s="82" customFormat="1" ht="128.25" customHeight="1" thickBot="1" thickTop="1">
      <c r="B19" s="146" t="s">
        <v>89</v>
      </c>
      <c r="C19" s="147"/>
      <c r="D19" s="148"/>
      <c r="E19" s="127">
        <v>18.7</v>
      </c>
      <c r="F19" s="128"/>
    </row>
    <row r="20" spans="2:6" ht="18" thickTop="1">
      <c r="B20" s="25"/>
      <c r="C20" s="63"/>
      <c r="D20" s="35"/>
      <c r="E20" s="31"/>
      <c r="F20" s="4"/>
    </row>
    <row r="21" spans="2:5" ht="17.25">
      <c r="B21" s="25"/>
      <c r="C21" s="63"/>
      <c r="D21" s="35"/>
      <c r="E21" s="31"/>
    </row>
    <row r="22" spans="2:5" ht="17.25">
      <c r="B22" s="25"/>
      <c r="C22" s="16"/>
      <c r="D22" s="35"/>
      <c r="E22" s="31"/>
    </row>
    <row r="23" spans="2:5" ht="17.25">
      <c r="B23" s="25"/>
      <c r="C23" s="16"/>
      <c r="D23" s="35"/>
      <c r="E23" s="31"/>
    </row>
  </sheetData>
  <sheetProtection/>
  <mergeCells count="18">
    <mergeCell ref="B18:D18"/>
    <mergeCell ref="B19:D19"/>
    <mergeCell ref="B14:D14"/>
    <mergeCell ref="B12:D12"/>
    <mergeCell ref="B1:F1"/>
    <mergeCell ref="B2:C3"/>
    <mergeCell ref="B4:C4"/>
    <mergeCell ref="B5:C5"/>
    <mergeCell ref="D2:D3"/>
    <mergeCell ref="B8:D8"/>
    <mergeCell ref="B16:D16"/>
    <mergeCell ref="B17:D17"/>
    <mergeCell ref="B11:C11"/>
    <mergeCell ref="B6:C6"/>
    <mergeCell ref="B7:C7"/>
    <mergeCell ref="B9:D9"/>
    <mergeCell ref="B15:D15"/>
    <mergeCell ref="B13:D1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25"/>
  <sheetViews>
    <sheetView zoomScale="90" zoomScaleNormal="90" workbookViewId="0" topLeftCell="A7">
      <selection activeCell="E10" sqref="E10:F10"/>
    </sheetView>
  </sheetViews>
  <sheetFormatPr defaultColWidth="9.140625" defaultRowHeight="12.75"/>
  <cols>
    <col min="1" max="1" width="2.421875" style="0" customWidth="1"/>
    <col min="2" max="2" width="7.421875" style="0" customWidth="1"/>
    <col min="3" max="3" width="3.28125" style="0" customWidth="1"/>
    <col min="4" max="4" width="42.28125" style="9" customWidth="1"/>
    <col min="5" max="5" width="11.7109375" style="22" customWidth="1"/>
    <col min="6" max="6" width="16.7109375" style="23" customWidth="1"/>
    <col min="7" max="7" width="17.28125" style="0" customWidth="1"/>
    <col min="8" max="8" width="21.421875" style="0" customWidth="1"/>
    <col min="9" max="9" width="9.28125" style="0" hidden="1" customWidth="1"/>
  </cols>
  <sheetData>
    <row r="1" spans="2:7" ht="33" customHeight="1">
      <c r="B1" s="152" t="s">
        <v>35</v>
      </c>
      <c r="C1" s="164"/>
      <c r="D1" s="164"/>
      <c r="E1" s="164"/>
      <c r="F1" s="164"/>
      <c r="G1" s="165"/>
    </row>
    <row r="2" spans="2:7" ht="33.75" customHeight="1">
      <c r="B2" s="166" t="s">
        <v>82</v>
      </c>
      <c r="C2" s="167"/>
      <c r="D2" s="168"/>
      <c r="E2" s="28"/>
      <c r="F2" s="29" t="s">
        <v>5</v>
      </c>
      <c r="G2" s="21" t="s">
        <v>6</v>
      </c>
    </row>
    <row r="3" spans="2:7" ht="30" customHeight="1">
      <c r="B3" s="169"/>
      <c r="C3" s="170"/>
      <c r="D3" s="171"/>
      <c r="E3" s="30" t="s">
        <v>4</v>
      </c>
      <c r="F3" s="27">
        <v>2015</v>
      </c>
      <c r="G3" s="27">
        <v>2015</v>
      </c>
    </row>
    <row r="4" spans="2:7" s="1" customFormat="1" ht="26.25" customHeight="1">
      <c r="B4" s="60"/>
      <c r="C4" s="46"/>
      <c r="D4" s="83" t="s">
        <v>46</v>
      </c>
      <c r="E4" s="62"/>
      <c r="F4" s="44"/>
      <c r="G4" s="44"/>
    </row>
    <row r="5" spans="2:7" s="1" customFormat="1" ht="26.25" customHeight="1">
      <c r="B5" s="60"/>
      <c r="C5" s="46"/>
      <c r="D5" s="61" t="s">
        <v>47</v>
      </c>
      <c r="E5" s="62"/>
      <c r="F5" s="44"/>
      <c r="G5" s="44">
        <v>-0.1</v>
      </c>
    </row>
    <row r="6" spans="2:7" s="1" customFormat="1" ht="26.25" customHeight="1">
      <c r="B6" s="60"/>
      <c r="C6" s="46"/>
      <c r="D6" s="61" t="s">
        <v>48</v>
      </c>
      <c r="E6" s="62"/>
      <c r="F6" s="44"/>
      <c r="G6" s="44">
        <f>-0.03282</f>
        <v>-0.03282</v>
      </c>
    </row>
    <row r="7" spans="2:7" s="1" customFormat="1" ht="26.25" customHeight="1">
      <c r="B7" s="60"/>
      <c r="C7" s="46"/>
      <c r="D7" s="61" t="s">
        <v>49</v>
      </c>
      <c r="E7" s="62"/>
      <c r="F7" s="44"/>
      <c r="G7" s="44">
        <f>-0.03</f>
        <v>-0.03</v>
      </c>
    </row>
    <row r="8" spans="2:7" s="1" customFormat="1" ht="26.25" customHeight="1">
      <c r="B8" s="60"/>
      <c r="C8" s="46"/>
      <c r="D8" s="84" t="s">
        <v>50</v>
      </c>
      <c r="E8" s="62"/>
      <c r="F8" s="44"/>
      <c r="G8" s="44"/>
    </row>
    <row r="9" spans="2:7" s="1" customFormat="1" ht="26.25" customHeight="1">
      <c r="B9" s="60"/>
      <c r="C9" s="46"/>
      <c r="D9" s="61" t="s">
        <v>51</v>
      </c>
      <c r="E9" s="62"/>
      <c r="F9" s="44"/>
      <c r="G9" s="44">
        <v>-0.75</v>
      </c>
    </row>
    <row r="10" spans="2:7" s="1" customFormat="1" ht="26.25" customHeight="1">
      <c r="B10" s="60"/>
      <c r="C10" s="46"/>
      <c r="D10" s="61" t="s">
        <v>52</v>
      </c>
      <c r="E10" s="62"/>
      <c r="F10" s="44"/>
      <c r="G10" s="44">
        <f>-0.05014</f>
        <v>-0.05014</v>
      </c>
    </row>
    <row r="11" spans="2:7" s="1" customFormat="1" ht="26.25" customHeight="1">
      <c r="B11" s="60"/>
      <c r="C11" s="46"/>
      <c r="D11" s="84" t="s">
        <v>53</v>
      </c>
      <c r="E11" s="62"/>
      <c r="F11" s="44"/>
      <c r="G11" s="44"/>
    </row>
    <row r="12" spans="2:7" s="1" customFormat="1" ht="26.25" customHeight="1">
      <c r="B12" s="60"/>
      <c r="C12" s="46"/>
      <c r="D12" s="61" t="s">
        <v>54</v>
      </c>
      <c r="E12" s="62"/>
      <c r="F12" s="44">
        <f>0.95191</f>
        <v>0.95191</v>
      </c>
      <c r="G12" s="44"/>
    </row>
    <row r="13" spans="2:7" s="1" customFormat="1" ht="26.25" customHeight="1">
      <c r="B13" s="60"/>
      <c r="C13" s="46"/>
      <c r="D13" s="61" t="s">
        <v>55</v>
      </c>
      <c r="E13" s="62"/>
      <c r="F13" s="44">
        <f>0.772</f>
        <v>0.772</v>
      </c>
      <c r="G13" s="44"/>
    </row>
    <row r="14" spans="2:7" s="1" customFormat="1" ht="26.25" customHeight="1">
      <c r="B14" s="60"/>
      <c r="C14" s="46"/>
      <c r="D14" s="61" t="s">
        <v>56</v>
      </c>
      <c r="E14" s="62"/>
      <c r="F14" s="44"/>
      <c r="G14" s="44">
        <f>-0.3</f>
        <v>-0.3</v>
      </c>
    </row>
    <row r="15" spans="2:7" s="1" customFormat="1" ht="26.25" customHeight="1">
      <c r="B15" s="60"/>
      <c r="C15" s="46"/>
      <c r="D15" s="84" t="s">
        <v>57</v>
      </c>
      <c r="E15" s="62"/>
      <c r="F15" s="44"/>
      <c r="G15" s="44"/>
    </row>
    <row r="16" spans="2:7" s="1" customFormat="1" ht="26.25" customHeight="1">
      <c r="B16" s="60"/>
      <c r="C16" s="46"/>
      <c r="D16" s="61" t="s">
        <v>58</v>
      </c>
      <c r="E16" s="62"/>
      <c r="F16" s="44"/>
      <c r="G16" s="44">
        <f>-0.225327</f>
        <v>-0.225327</v>
      </c>
    </row>
    <row r="17" spans="2:7" s="1" customFormat="1" ht="26.25" customHeight="1">
      <c r="B17" s="60"/>
      <c r="C17" s="46"/>
      <c r="D17" s="61"/>
      <c r="E17" s="62"/>
      <c r="F17" s="44"/>
      <c r="G17" s="44"/>
    </row>
    <row r="18" spans="2:7" s="1" customFormat="1" ht="26.25" customHeight="1">
      <c r="B18" s="60"/>
      <c r="C18" s="46"/>
      <c r="D18" s="61"/>
      <c r="E18" s="62"/>
      <c r="F18" s="44"/>
      <c r="G18" s="44"/>
    </row>
    <row r="19" spans="2:7" s="1" customFormat="1" ht="26.25" customHeight="1">
      <c r="B19" s="60"/>
      <c r="C19" s="46"/>
      <c r="D19" s="61"/>
      <c r="E19" s="62"/>
      <c r="F19" s="44"/>
      <c r="G19" s="44"/>
    </row>
    <row r="20" spans="2:7" s="1" customFormat="1" ht="26.25" customHeight="1">
      <c r="B20" s="60"/>
      <c r="C20" s="46"/>
      <c r="D20" s="61"/>
      <c r="E20" s="62"/>
      <c r="F20" s="44"/>
      <c r="G20" s="44"/>
    </row>
    <row r="21" spans="2:7" s="1" customFormat="1" ht="26.25" customHeight="1">
      <c r="B21" s="40"/>
      <c r="C21" s="46"/>
      <c r="D21" s="64"/>
      <c r="E21" s="62"/>
      <c r="F21" s="44"/>
      <c r="G21" s="44"/>
    </row>
    <row r="22" spans="2:7" s="1" customFormat="1" ht="26.25" customHeight="1" thickBot="1">
      <c r="B22" s="172" t="s">
        <v>0</v>
      </c>
      <c r="C22" s="173"/>
      <c r="D22" s="55"/>
      <c r="E22" s="54"/>
      <c r="F22" s="54">
        <f>SUM(F4:F21)</f>
        <v>1.72391</v>
      </c>
      <c r="G22" s="54">
        <f>SUM(G4:G21)</f>
        <v>-1.488287</v>
      </c>
    </row>
    <row r="23" ht="13.5" thickTop="1"/>
    <row r="24" ht="12.75">
      <c r="B24" s="65"/>
    </row>
    <row r="25" ht="12">
      <c r="B25" s="65"/>
    </row>
  </sheetData>
  <sheetProtection/>
  <mergeCells count="3">
    <mergeCell ref="B1:G1"/>
    <mergeCell ref="B2:D3"/>
    <mergeCell ref="B22:C22"/>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1"/>
  <sheetViews>
    <sheetView view="pageLayout" zoomScaleNormal="90" workbookViewId="0" topLeftCell="A1">
      <selection activeCell="E10" sqref="E10:F10"/>
    </sheetView>
  </sheetViews>
  <sheetFormatPr defaultColWidth="9.140625" defaultRowHeight="12.75"/>
  <cols>
    <col min="1" max="1" width="2.421875" style="0" customWidth="1"/>
    <col min="2" max="2" width="6.28125" style="0" customWidth="1"/>
    <col min="3" max="3" width="46.28125" style="0" customWidth="1"/>
    <col min="4" max="4" width="11.00390625" style="9" customWidth="1"/>
    <col min="5" max="5" width="16.7109375" style="9" customWidth="1"/>
    <col min="6" max="6" width="16.7109375" style="5" customWidth="1"/>
  </cols>
  <sheetData>
    <row r="1" spans="2:6" ht="33" customHeight="1">
      <c r="B1" s="152" t="s">
        <v>35</v>
      </c>
      <c r="C1" s="153"/>
      <c r="D1" s="153"/>
      <c r="E1" s="153"/>
      <c r="F1" s="154"/>
    </row>
    <row r="2" spans="2:6" ht="36" customHeight="1">
      <c r="B2" s="155" t="s">
        <v>7</v>
      </c>
      <c r="C2" s="175"/>
      <c r="D2" s="177" t="s">
        <v>4</v>
      </c>
      <c r="E2" s="12" t="s">
        <v>5</v>
      </c>
      <c r="F2" s="12" t="s">
        <v>6</v>
      </c>
    </row>
    <row r="3" spans="2:6" ht="24" customHeight="1">
      <c r="B3" s="157"/>
      <c r="C3" s="176"/>
      <c r="D3" s="178"/>
      <c r="E3" s="6">
        <v>2015</v>
      </c>
      <c r="F3" s="6">
        <v>2015</v>
      </c>
    </row>
    <row r="4" spans="2:6" s="1" customFormat="1" ht="26.25" customHeight="1">
      <c r="B4" s="40"/>
      <c r="C4" s="46" t="s">
        <v>29</v>
      </c>
      <c r="D4" s="42"/>
      <c r="E4" s="43"/>
      <c r="F4" s="44"/>
    </row>
    <row r="5" spans="2:6" s="1" customFormat="1" ht="84" customHeight="1">
      <c r="B5" s="40"/>
      <c r="C5" s="41" t="s">
        <v>36</v>
      </c>
      <c r="D5" s="42"/>
      <c r="E5" s="43"/>
      <c r="F5" s="44">
        <v>-1.6</v>
      </c>
    </row>
    <row r="6" spans="2:6" s="1" customFormat="1" ht="27" customHeight="1">
      <c r="B6" s="40"/>
      <c r="C6" s="46" t="s">
        <v>30</v>
      </c>
      <c r="D6" s="42"/>
      <c r="E6" s="43"/>
      <c r="F6" s="44"/>
    </row>
    <row r="7" spans="2:6" s="1" customFormat="1" ht="177.75" customHeight="1">
      <c r="B7" s="40"/>
      <c r="C7" s="41" t="s">
        <v>61</v>
      </c>
      <c r="D7" s="42"/>
      <c r="E7" s="43"/>
      <c r="F7" s="44">
        <v>-3</v>
      </c>
    </row>
    <row r="8" spans="2:6" s="1" customFormat="1" ht="24.75" customHeight="1">
      <c r="B8" s="40"/>
      <c r="C8" s="41"/>
      <c r="D8" s="42"/>
      <c r="E8" s="43"/>
      <c r="F8" s="44"/>
    </row>
    <row r="9" spans="2:6" s="1" customFormat="1" ht="24.75" customHeight="1">
      <c r="B9" s="40"/>
      <c r="C9" s="41"/>
      <c r="D9" s="42"/>
      <c r="E9" s="43"/>
      <c r="F9" s="44"/>
    </row>
    <row r="10" spans="2:6" s="1" customFormat="1" ht="27" customHeight="1">
      <c r="B10" s="40"/>
      <c r="C10" s="41"/>
      <c r="D10" s="42"/>
      <c r="E10" s="43"/>
      <c r="F10" s="44"/>
    </row>
    <row r="11" spans="2:6" s="1" customFormat="1" ht="27" customHeight="1" thickBot="1">
      <c r="B11" s="172" t="s">
        <v>0</v>
      </c>
      <c r="C11" s="174"/>
      <c r="D11" s="53"/>
      <c r="E11" s="54">
        <f>SUM(E4:E10)</f>
        <v>0</v>
      </c>
      <c r="F11" s="54">
        <f>SUM(F4:F10)</f>
        <v>-4.6</v>
      </c>
    </row>
    <row r="12" ht="13.5" thickTop="1"/>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28"/>
  <sheetViews>
    <sheetView zoomScale="90" zoomScaleNormal="90" workbookViewId="0" topLeftCell="A17">
      <selection activeCell="E10" sqref="E10:F10"/>
    </sheetView>
  </sheetViews>
  <sheetFormatPr defaultColWidth="9.140625" defaultRowHeight="12.75"/>
  <cols>
    <col min="1" max="1" width="2.421875" style="0" customWidth="1"/>
    <col min="2" max="2" width="3.7109375" style="0" customWidth="1"/>
    <col min="3" max="3" width="51.00390625" style="0" customWidth="1"/>
    <col min="4" max="4" width="11.7109375" style="9" customWidth="1"/>
    <col min="5" max="5" width="16.7109375" style="9" customWidth="1"/>
    <col min="6" max="6" width="16.00390625" style="5" customWidth="1"/>
  </cols>
  <sheetData>
    <row r="1" spans="2:6" ht="33" customHeight="1">
      <c r="B1" s="152" t="s">
        <v>35</v>
      </c>
      <c r="C1" s="153"/>
      <c r="D1" s="153"/>
      <c r="E1" s="153"/>
      <c r="F1" s="154"/>
    </row>
    <row r="2" spans="2:6" ht="36" customHeight="1">
      <c r="B2" s="155" t="s">
        <v>1</v>
      </c>
      <c r="C2" s="175"/>
      <c r="D2" s="177" t="s">
        <v>4</v>
      </c>
      <c r="E2" s="12" t="s">
        <v>5</v>
      </c>
      <c r="F2" s="12" t="s">
        <v>6</v>
      </c>
    </row>
    <row r="3" spans="2:6" ht="24" customHeight="1">
      <c r="B3" s="157"/>
      <c r="C3" s="176"/>
      <c r="D3" s="178"/>
      <c r="E3" s="6">
        <v>2015</v>
      </c>
      <c r="F3" s="6">
        <v>2015</v>
      </c>
    </row>
    <row r="4" spans="2:11" ht="22.5" customHeight="1">
      <c r="B4" s="36"/>
      <c r="C4" s="52"/>
      <c r="D4" s="15"/>
      <c r="E4" s="24"/>
      <c r="F4" s="24"/>
      <c r="K4" s="57"/>
    </row>
    <row r="5" spans="2:11" ht="22.5" customHeight="1">
      <c r="B5" s="36"/>
      <c r="C5" s="52" t="s">
        <v>14</v>
      </c>
      <c r="D5" s="15"/>
      <c r="E5" s="39"/>
      <c r="F5" s="39"/>
      <c r="K5" s="57"/>
    </row>
    <row r="6" spans="2:11" ht="64.5" customHeight="1">
      <c r="B6" s="36"/>
      <c r="C6" s="114" t="s">
        <v>43</v>
      </c>
      <c r="D6" s="110" t="s">
        <v>45</v>
      </c>
      <c r="E6" s="112"/>
      <c r="F6" s="112"/>
      <c r="K6" s="57"/>
    </row>
    <row r="7" spans="2:11" ht="66" customHeight="1">
      <c r="B7" s="36"/>
      <c r="C7" s="114" t="s">
        <v>15</v>
      </c>
      <c r="D7" s="110" t="s">
        <v>45</v>
      </c>
      <c r="E7" s="112"/>
      <c r="F7" s="112">
        <v>-0.5</v>
      </c>
      <c r="K7" s="57"/>
    </row>
    <row r="8" spans="2:11" ht="48" customHeight="1">
      <c r="B8" s="36"/>
      <c r="C8" s="114" t="s">
        <v>22</v>
      </c>
      <c r="D8" s="110" t="s">
        <v>45</v>
      </c>
      <c r="E8" s="112"/>
      <c r="F8" s="112">
        <v>-0.2</v>
      </c>
      <c r="K8" s="57"/>
    </row>
    <row r="9" spans="2:11" ht="65.25" customHeight="1">
      <c r="B9" s="36"/>
      <c r="C9" s="114" t="s">
        <v>20</v>
      </c>
      <c r="D9" s="110" t="s">
        <v>45</v>
      </c>
      <c r="E9" s="112">
        <v>1</v>
      </c>
      <c r="F9" s="112"/>
      <c r="K9" s="57"/>
    </row>
    <row r="10" spans="2:11" ht="65.25" customHeight="1">
      <c r="B10" s="36"/>
      <c r="C10" s="114" t="s">
        <v>40</v>
      </c>
      <c r="D10" s="110" t="s">
        <v>45</v>
      </c>
      <c r="E10" s="112">
        <v>0.7</v>
      </c>
      <c r="F10" s="112"/>
      <c r="K10" s="57"/>
    </row>
    <row r="11" spans="2:11" ht="66.75" customHeight="1">
      <c r="B11" s="36"/>
      <c r="C11" s="114" t="s">
        <v>16</v>
      </c>
      <c r="D11" s="110" t="s">
        <v>45</v>
      </c>
      <c r="E11" s="112"/>
      <c r="F11" s="112">
        <v>-0.5</v>
      </c>
      <c r="K11" s="57"/>
    </row>
    <row r="12" spans="2:11" ht="50.25" customHeight="1">
      <c r="B12" s="36"/>
      <c r="C12" s="114" t="s">
        <v>17</v>
      </c>
      <c r="D12" s="110" t="s">
        <v>45</v>
      </c>
      <c r="E12" s="112"/>
      <c r="F12" s="112">
        <v>-0.5</v>
      </c>
      <c r="K12" s="57"/>
    </row>
    <row r="13" spans="2:11" ht="50.25" customHeight="1">
      <c r="B13" s="36"/>
      <c r="C13" s="114" t="s">
        <v>39</v>
      </c>
      <c r="D13" s="110" t="s">
        <v>45</v>
      </c>
      <c r="E13" s="112"/>
      <c r="F13" s="112">
        <v>-0.2</v>
      </c>
      <c r="K13" s="57"/>
    </row>
    <row r="14" spans="2:11" ht="50.25" customHeight="1">
      <c r="B14" s="36"/>
      <c r="C14" s="114" t="s">
        <v>38</v>
      </c>
      <c r="D14" s="110" t="s">
        <v>45</v>
      </c>
      <c r="E14" s="112"/>
      <c r="F14" s="112">
        <v>0</v>
      </c>
      <c r="G14" s="23"/>
      <c r="H14" s="23"/>
      <c r="K14" s="57"/>
    </row>
    <row r="15" spans="2:11" ht="110.25" customHeight="1">
      <c r="B15" s="36"/>
      <c r="C15" s="114" t="s">
        <v>18</v>
      </c>
      <c r="D15" s="110" t="s">
        <v>45</v>
      </c>
      <c r="E15" s="112">
        <v>2.6</v>
      </c>
      <c r="F15" s="112"/>
      <c r="K15" s="57"/>
    </row>
    <row r="16" spans="2:11" ht="77.25" customHeight="1">
      <c r="B16" s="36"/>
      <c r="C16" s="114" t="s">
        <v>19</v>
      </c>
      <c r="D16" s="110" t="s">
        <v>45</v>
      </c>
      <c r="E16" s="112"/>
      <c r="F16" s="112">
        <v>-1</v>
      </c>
      <c r="K16" s="57"/>
    </row>
    <row r="17" spans="2:11" ht="61.5" customHeight="1">
      <c r="B17" s="36"/>
      <c r="C17" s="114" t="s">
        <v>21</v>
      </c>
      <c r="D17" s="110" t="s">
        <v>45</v>
      </c>
      <c r="E17" s="112"/>
      <c r="F17" s="112">
        <v>-1.1</v>
      </c>
      <c r="H17" s="23"/>
      <c r="I17" s="23"/>
      <c r="K17" s="56"/>
    </row>
    <row r="18" spans="2:11" ht="24.75" customHeight="1">
      <c r="B18" s="36"/>
      <c r="C18" s="113" t="s">
        <v>12</v>
      </c>
      <c r="D18" s="110"/>
      <c r="E18" s="111"/>
      <c r="F18" s="112"/>
      <c r="K18" s="56"/>
    </row>
    <row r="19" spans="2:11" ht="65.25" customHeight="1">
      <c r="B19" s="36"/>
      <c r="C19" s="114" t="s">
        <v>41</v>
      </c>
      <c r="D19" s="110" t="s">
        <v>45</v>
      </c>
      <c r="E19" s="111"/>
      <c r="F19" s="112">
        <v>-1.2</v>
      </c>
      <c r="K19" s="56"/>
    </row>
    <row r="20" spans="2:11" ht="31.5" customHeight="1">
      <c r="B20" s="36"/>
      <c r="C20" s="114" t="s">
        <v>13</v>
      </c>
      <c r="D20" s="110" t="s">
        <v>45</v>
      </c>
      <c r="E20" s="111"/>
      <c r="F20" s="112">
        <v>-0.4</v>
      </c>
      <c r="K20" s="57"/>
    </row>
    <row r="21" spans="2:11" ht="64.5" customHeight="1">
      <c r="B21" s="36"/>
      <c r="C21" s="115" t="s">
        <v>70</v>
      </c>
      <c r="D21" s="116" t="s">
        <v>45</v>
      </c>
      <c r="E21" s="117"/>
      <c r="F21" s="118">
        <v>-1.1</v>
      </c>
      <c r="H21" s="59"/>
      <c r="K21" s="57"/>
    </row>
    <row r="22" spans="2:11" ht="48" customHeight="1">
      <c r="B22" s="36"/>
      <c r="C22" s="114" t="s">
        <v>71</v>
      </c>
      <c r="D22" s="110" t="s">
        <v>45</v>
      </c>
      <c r="E22" s="111"/>
      <c r="F22" s="112">
        <v>-1.2</v>
      </c>
      <c r="H22" s="59"/>
      <c r="K22" s="57"/>
    </row>
    <row r="23" spans="2:11" ht="48" customHeight="1">
      <c r="B23" s="36"/>
      <c r="C23" s="114" t="s">
        <v>27</v>
      </c>
      <c r="D23" s="110" t="s">
        <v>45</v>
      </c>
      <c r="E23" s="112">
        <v>0.6</v>
      </c>
      <c r="F23" s="112"/>
      <c r="H23" s="59"/>
      <c r="K23" s="57"/>
    </row>
    <row r="24" spans="2:11" ht="64.5" customHeight="1">
      <c r="B24" s="36"/>
      <c r="C24" s="114" t="s">
        <v>26</v>
      </c>
      <c r="D24" s="110" t="s">
        <v>45</v>
      </c>
      <c r="E24" s="112">
        <v>0.2</v>
      </c>
      <c r="F24" s="112"/>
      <c r="H24" s="59"/>
      <c r="K24" s="57"/>
    </row>
    <row r="25" spans="2:11" ht="64.5" customHeight="1">
      <c r="B25" s="36"/>
      <c r="C25" s="113" t="s">
        <v>25</v>
      </c>
      <c r="D25" s="110"/>
      <c r="E25" s="111"/>
      <c r="F25" s="112"/>
      <c r="H25" s="59"/>
      <c r="K25" s="57"/>
    </row>
    <row r="26" spans="2:11" ht="81.75" customHeight="1">
      <c r="B26" s="36"/>
      <c r="C26" s="114" t="s">
        <v>44</v>
      </c>
      <c r="D26" s="110"/>
      <c r="E26" s="111"/>
      <c r="F26" s="112"/>
      <c r="H26" s="59"/>
      <c r="K26" s="57"/>
    </row>
    <row r="27" spans="2:11" ht="22.5" customHeight="1">
      <c r="B27" s="36"/>
      <c r="C27" s="52"/>
      <c r="D27" s="15"/>
      <c r="E27" s="24"/>
      <c r="F27" s="24"/>
      <c r="K27" s="57"/>
    </row>
    <row r="28" spans="2:6" ht="27" customHeight="1" thickBot="1">
      <c r="B28" s="172" t="s">
        <v>0</v>
      </c>
      <c r="C28" s="174"/>
      <c r="D28" s="53"/>
      <c r="E28" s="54">
        <f>SUM(E7:E27)</f>
        <v>5.1</v>
      </c>
      <c r="F28" s="54">
        <f>SUM(F7:F27)</f>
        <v>-7.900000000000001</v>
      </c>
    </row>
    <row r="29" ht="13.5" thickTop="1"/>
  </sheetData>
  <sheetProtection/>
  <mergeCells count="4">
    <mergeCell ref="B1:F1"/>
    <mergeCell ref="B2:C3"/>
    <mergeCell ref="D2:D3"/>
    <mergeCell ref="B28:C2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3"/>
  <sheetViews>
    <sheetView zoomScale="90" zoomScaleNormal="90" workbookViewId="0" topLeftCell="A1">
      <selection activeCell="E10" sqref="E10:F10"/>
    </sheetView>
  </sheetViews>
  <sheetFormatPr defaultColWidth="9.140625" defaultRowHeight="12.75"/>
  <cols>
    <col min="1" max="1" width="2.421875" style="0" customWidth="1"/>
    <col min="2" max="2" width="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52" t="s">
        <v>35</v>
      </c>
      <c r="C1" s="153"/>
      <c r="D1" s="153"/>
      <c r="E1" s="153"/>
      <c r="F1" s="154"/>
    </row>
    <row r="2" spans="2:6" ht="26.25">
      <c r="B2" s="155" t="s">
        <v>2</v>
      </c>
      <c r="C2" s="175"/>
      <c r="D2" s="177" t="s">
        <v>4</v>
      </c>
      <c r="E2" s="12" t="s">
        <v>5</v>
      </c>
      <c r="F2" s="12" t="s">
        <v>6</v>
      </c>
    </row>
    <row r="3" spans="2:6" ht="17.25">
      <c r="B3" s="157"/>
      <c r="C3" s="176"/>
      <c r="D3" s="178"/>
      <c r="E3" s="6">
        <v>2015</v>
      </c>
      <c r="F3" s="6">
        <v>2015</v>
      </c>
    </row>
    <row r="4" spans="2:6" s="1" customFormat="1" ht="26.25" customHeight="1">
      <c r="B4" s="40"/>
      <c r="C4" s="71"/>
      <c r="D4" s="42"/>
      <c r="E4" s="43"/>
      <c r="F4" s="44"/>
    </row>
    <row r="5" spans="2:6" s="1" customFormat="1" ht="33.75" customHeight="1">
      <c r="B5" s="40"/>
      <c r="C5" s="41" t="s">
        <v>62</v>
      </c>
      <c r="D5" s="42"/>
      <c r="E5" s="43"/>
      <c r="F5" s="44"/>
    </row>
    <row r="6" spans="2:6" s="1" customFormat="1" ht="26.25" customHeight="1">
      <c r="B6" s="40"/>
      <c r="C6" s="85"/>
      <c r="D6" s="42"/>
      <c r="E6" s="43"/>
      <c r="F6" s="44"/>
    </row>
    <row r="7" spans="2:6" s="1" customFormat="1" ht="26.25" customHeight="1">
      <c r="B7" s="40"/>
      <c r="C7" s="41"/>
      <c r="D7" s="42"/>
      <c r="E7" s="43"/>
      <c r="F7" s="44"/>
    </row>
    <row r="8" spans="2:6" s="1" customFormat="1" ht="26.25" customHeight="1">
      <c r="B8" s="40"/>
      <c r="C8" s="41"/>
      <c r="D8" s="42"/>
      <c r="E8" s="43"/>
      <c r="F8" s="44"/>
    </row>
    <row r="9" spans="2:6" s="1" customFormat="1" ht="26.25" customHeight="1">
      <c r="B9" s="40"/>
      <c r="C9" s="41"/>
      <c r="D9" s="42"/>
      <c r="E9" s="43"/>
      <c r="F9" s="44"/>
    </row>
    <row r="10" spans="2:6" s="1" customFormat="1" ht="26.25" customHeight="1" thickBot="1">
      <c r="B10" s="172" t="s">
        <v>0</v>
      </c>
      <c r="C10" s="174"/>
      <c r="D10" s="53"/>
      <c r="E10" s="54">
        <f>SUM(E4:E9)</f>
        <v>0</v>
      </c>
      <c r="F10" s="54">
        <f>SUM(F4:F9)</f>
        <v>0</v>
      </c>
    </row>
    <row r="11" spans="3:6" ht="18.75" thickTop="1">
      <c r="C11" s="2"/>
      <c r="D11" s="7"/>
      <c r="E11" s="7"/>
      <c r="F11" s="3"/>
    </row>
    <row r="12" spans="2:6" ht="18">
      <c r="B12" s="179"/>
      <c r="C12" s="180"/>
      <c r="D12" s="180"/>
      <c r="E12" s="180"/>
      <c r="F12" s="180"/>
    </row>
    <row r="13" spans="3:10" ht="15">
      <c r="C13" s="1"/>
      <c r="D13" s="8"/>
      <c r="E13" s="8"/>
      <c r="F13" s="4"/>
      <c r="G13" s="13"/>
      <c r="H13" s="14"/>
      <c r="I13" s="13"/>
      <c r="J13" s="13"/>
    </row>
  </sheetData>
  <sheetProtection/>
  <mergeCells count="5">
    <mergeCell ref="B12:F12"/>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14"/>
  <sheetViews>
    <sheetView zoomScale="90" zoomScaleNormal="90" workbookViewId="0" topLeftCell="A10">
      <selection activeCell="E10" sqref="E10:F10"/>
    </sheetView>
  </sheetViews>
  <sheetFormatPr defaultColWidth="9.140625" defaultRowHeight="12.75"/>
  <cols>
    <col min="1" max="1" width="2.421875" style="0" customWidth="1"/>
    <col min="2" max="2" width="8.00390625" style="0" customWidth="1"/>
    <col min="3" max="3" width="46.28125" style="0" customWidth="1"/>
    <col min="4" max="4" width="11.421875" style="9" customWidth="1"/>
    <col min="5" max="5" width="16.7109375" style="9" customWidth="1"/>
    <col min="6" max="6" width="16.7109375" style="5" customWidth="1"/>
    <col min="7" max="7" width="0" style="0" hidden="1" customWidth="1"/>
    <col min="8" max="8" width="11.421875" style="0" hidden="1" customWidth="1"/>
    <col min="9" max="9" width="0" style="0" hidden="1" customWidth="1"/>
  </cols>
  <sheetData>
    <row r="1" spans="2:6" ht="33" customHeight="1">
      <c r="B1" s="152" t="s">
        <v>35</v>
      </c>
      <c r="C1" s="153"/>
      <c r="D1" s="153"/>
      <c r="E1" s="153"/>
      <c r="F1" s="154"/>
    </row>
    <row r="2" spans="2:7" ht="36" customHeight="1">
      <c r="B2" s="155" t="s">
        <v>8</v>
      </c>
      <c r="C2" s="175"/>
      <c r="D2" s="177" t="s">
        <v>4</v>
      </c>
      <c r="E2" s="12" t="s">
        <v>5</v>
      </c>
      <c r="F2" s="12" t="s">
        <v>6</v>
      </c>
      <c r="G2">
        <v>2015</v>
      </c>
    </row>
    <row r="3" spans="2:9" ht="24" customHeight="1">
      <c r="B3" s="157"/>
      <c r="C3" s="176"/>
      <c r="D3" s="178"/>
      <c r="E3" s="6">
        <v>2015</v>
      </c>
      <c r="F3" s="6">
        <v>2015</v>
      </c>
      <c r="I3" s="59" t="s">
        <v>0</v>
      </c>
    </row>
    <row r="4" spans="2:9" ht="24" customHeight="1">
      <c r="B4" s="72"/>
      <c r="C4" s="75" t="s">
        <v>23</v>
      </c>
      <c r="D4" s="73"/>
      <c r="E4" s="74"/>
      <c r="F4" s="74"/>
      <c r="I4" s="59"/>
    </row>
    <row r="5" spans="2:15" s="1" customFormat="1" ht="138.75" customHeight="1">
      <c r="B5" s="40"/>
      <c r="C5" s="76" t="s">
        <v>59</v>
      </c>
      <c r="D5" s="42"/>
      <c r="E5" s="43">
        <v>8</v>
      </c>
      <c r="F5" s="44"/>
      <c r="I5" s="58"/>
      <c r="O5" s="77"/>
    </row>
    <row r="6" spans="2:15" s="1" customFormat="1" ht="63" customHeight="1">
      <c r="B6" s="40"/>
      <c r="C6" s="76" t="s">
        <v>28</v>
      </c>
      <c r="D6" s="42"/>
      <c r="E6" s="43">
        <v>0.8</v>
      </c>
      <c r="F6" s="44"/>
      <c r="I6" s="58"/>
      <c r="O6" s="78"/>
    </row>
    <row r="7" spans="2:15" s="1" customFormat="1" ht="39.75" customHeight="1">
      <c r="B7" s="40"/>
      <c r="C7" s="76" t="s">
        <v>42</v>
      </c>
      <c r="D7" s="42"/>
      <c r="E7" s="43">
        <v>0.5</v>
      </c>
      <c r="F7" s="44"/>
      <c r="I7" s="58"/>
      <c r="O7" s="78"/>
    </row>
    <row r="8" spans="2:15" s="1" customFormat="1" ht="20.25" customHeight="1">
      <c r="B8" s="40"/>
      <c r="C8" s="46" t="s">
        <v>24</v>
      </c>
      <c r="D8" s="42"/>
      <c r="E8" s="43"/>
      <c r="F8" s="44"/>
      <c r="I8" s="58"/>
      <c r="O8" s="78"/>
    </row>
    <row r="9" spans="2:15" s="1" customFormat="1" ht="187.5" customHeight="1">
      <c r="B9" s="40"/>
      <c r="C9" s="76" t="s">
        <v>60</v>
      </c>
      <c r="D9" s="42"/>
      <c r="E9" s="43">
        <v>8.3</v>
      </c>
      <c r="F9" s="44"/>
      <c r="I9" s="58"/>
      <c r="O9" s="78"/>
    </row>
    <row r="10" spans="2:15" s="1" customFormat="1" ht="99" customHeight="1">
      <c r="B10" s="40"/>
      <c r="C10" s="76" t="s">
        <v>80</v>
      </c>
      <c r="D10" s="42"/>
      <c r="E10" s="43"/>
      <c r="F10" s="44">
        <v>-8.3</v>
      </c>
      <c r="H10" s="1" t="s">
        <v>10</v>
      </c>
      <c r="I10" s="58">
        <v>-0.5</v>
      </c>
      <c r="O10" s="78"/>
    </row>
    <row r="11" spans="2:6" s="1" customFormat="1" ht="31.5" customHeight="1">
      <c r="B11" s="40"/>
      <c r="C11" s="182" t="s">
        <v>84</v>
      </c>
      <c r="D11" s="183"/>
      <c r="E11" s="183"/>
      <c r="F11" s="142"/>
    </row>
    <row r="12" spans="2:11" s="1" customFormat="1" ht="26.25" customHeight="1" thickBot="1">
      <c r="B12" s="172" t="s">
        <v>0</v>
      </c>
      <c r="C12" s="174"/>
      <c r="D12" s="53"/>
      <c r="E12" s="54">
        <f>SUM(E5:E11)</f>
        <v>17.6</v>
      </c>
      <c r="F12" s="54">
        <f>SUM(F5:F11)</f>
        <v>-8.3</v>
      </c>
      <c r="I12" s="4">
        <f>SUM(I9:I10)</f>
        <v>-0.5</v>
      </c>
      <c r="K12" s="58"/>
    </row>
    <row r="13" spans="2:6" ht="15" customHeight="1" thickTop="1">
      <c r="B13" s="38"/>
      <c r="C13" s="32"/>
      <c r="D13" s="33"/>
      <c r="E13" s="34"/>
      <c r="F13" s="34"/>
    </row>
    <row r="14" spans="1:6" ht="33.75" customHeight="1">
      <c r="A14" s="59"/>
      <c r="B14" s="181"/>
      <c r="C14" s="181"/>
      <c r="D14" s="181"/>
      <c r="E14" s="181"/>
      <c r="F14" s="181"/>
    </row>
  </sheetData>
  <sheetProtection/>
  <mergeCells count="6">
    <mergeCell ref="B1:F1"/>
    <mergeCell ref="B2:C3"/>
    <mergeCell ref="D2:D3"/>
    <mergeCell ref="B12:C12"/>
    <mergeCell ref="B14:F14"/>
    <mergeCell ref="C11:F11"/>
  </mergeCells>
  <printOptions/>
  <pageMargins left="0.1968503937007874" right="0.1968503937007874" top="0.984251968503937" bottom="0.6692913385826772" header="0.31496062992125984" footer="0.2755905511811024"/>
  <pageSetup fitToWidth="0" fitToHeight="1" horizontalDpi="600" verticalDpi="600" orientation="portrait" paperSize="9" scale="87" r:id="rId2"/>
  <headerFooter alignWithMargins="0">
    <oddHeader>&amp;CBudgetopfølgning pr. 30. april 2015</oddHeader>
    <oddFooter>&amp;L&amp;8Nr. 54599-15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23"/>
  <sheetViews>
    <sheetView zoomScale="90" zoomScaleNormal="90" workbookViewId="0" topLeftCell="A16">
      <selection activeCell="E10" sqref="E10:F10"/>
    </sheetView>
  </sheetViews>
  <sheetFormatPr defaultColWidth="9.140625" defaultRowHeight="12.75"/>
  <cols>
    <col min="1" max="1" width="2.421875" style="0" customWidth="1"/>
    <col min="2" max="2" width="5.28125" style="0" customWidth="1"/>
    <col min="3" max="3" width="51.28125" style="88" customWidth="1"/>
    <col min="4" max="4" width="11.28125" style="9" customWidth="1"/>
    <col min="5" max="5" width="15.421875" style="9" customWidth="1"/>
    <col min="6" max="6" width="16.00390625" style="23" customWidth="1"/>
  </cols>
  <sheetData>
    <row r="1" spans="2:6" ht="33" customHeight="1">
      <c r="B1" s="152" t="s">
        <v>35</v>
      </c>
      <c r="C1" s="153"/>
      <c r="D1" s="153"/>
      <c r="E1" s="153"/>
      <c r="F1" s="154"/>
    </row>
    <row r="2" spans="2:10" ht="36" customHeight="1">
      <c r="B2" s="155" t="s">
        <v>3</v>
      </c>
      <c r="C2" s="175"/>
      <c r="D2" s="177" t="s">
        <v>4</v>
      </c>
      <c r="E2" s="12" t="s">
        <v>5</v>
      </c>
      <c r="F2" s="21" t="s">
        <v>6</v>
      </c>
      <c r="G2" s="13"/>
      <c r="H2" s="13"/>
      <c r="I2" s="13"/>
      <c r="J2" s="13"/>
    </row>
    <row r="3" spans="2:10" ht="24" customHeight="1">
      <c r="B3" s="157"/>
      <c r="C3" s="176"/>
      <c r="D3" s="178"/>
      <c r="E3" s="6">
        <v>2015</v>
      </c>
      <c r="F3" s="70">
        <v>2015</v>
      </c>
      <c r="G3" s="13"/>
      <c r="H3" s="13"/>
      <c r="I3" s="13"/>
      <c r="J3" s="13"/>
    </row>
    <row r="4" spans="2:10" s="1" customFormat="1" ht="33.75" customHeight="1">
      <c r="B4" s="40"/>
      <c r="C4" s="89" t="s">
        <v>31</v>
      </c>
      <c r="D4" s="42" t="s">
        <v>72</v>
      </c>
      <c r="E4" s="43"/>
      <c r="F4" s="44"/>
      <c r="G4" s="66"/>
      <c r="H4" s="67"/>
      <c r="I4" s="68"/>
      <c r="J4" s="66"/>
    </row>
    <row r="5" spans="2:10" s="1" customFormat="1" ht="35.25" customHeight="1">
      <c r="B5" s="91">
        <v>1</v>
      </c>
      <c r="C5" s="87" t="s">
        <v>64</v>
      </c>
      <c r="D5" s="42"/>
      <c r="E5" s="43"/>
      <c r="F5" s="44">
        <v>-0.7</v>
      </c>
      <c r="G5" s="66"/>
      <c r="H5" s="67"/>
      <c r="I5" s="68"/>
      <c r="J5" s="66"/>
    </row>
    <row r="6" spans="2:10" s="1" customFormat="1" ht="115.5" customHeight="1">
      <c r="B6" s="91">
        <v>2</v>
      </c>
      <c r="C6" s="87" t="s">
        <v>63</v>
      </c>
      <c r="D6" s="42"/>
      <c r="E6" s="43">
        <v>0.9</v>
      </c>
      <c r="F6" s="44">
        <v>-0.9</v>
      </c>
      <c r="G6" s="66"/>
      <c r="H6" s="67"/>
      <c r="I6" s="68"/>
      <c r="J6" s="66"/>
    </row>
    <row r="7" spans="2:10" s="1" customFormat="1" ht="127.5" customHeight="1">
      <c r="B7" s="91">
        <v>3</v>
      </c>
      <c r="C7" s="86" t="s">
        <v>73</v>
      </c>
      <c r="D7" s="42"/>
      <c r="E7" s="43">
        <v>9.8</v>
      </c>
      <c r="F7" s="44"/>
      <c r="G7" s="66"/>
      <c r="H7" s="67"/>
      <c r="I7" s="68"/>
      <c r="J7" s="66"/>
    </row>
    <row r="8" spans="2:10" s="1" customFormat="1" ht="49.5" customHeight="1">
      <c r="B8" s="42">
        <v>4</v>
      </c>
      <c r="C8" s="102" t="s">
        <v>67</v>
      </c>
      <c r="D8" s="95"/>
      <c r="E8" s="96"/>
      <c r="F8" s="97">
        <v>-2.2</v>
      </c>
      <c r="G8" s="66"/>
      <c r="H8" s="67"/>
      <c r="I8" s="68"/>
      <c r="J8" s="66"/>
    </row>
    <row r="9" spans="2:10" s="1" customFormat="1" ht="78" customHeight="1">
      <c r="B9" s="98">
        <v>5</v>
      </c>
      <c r="C9" s="102" t="s">
        <v>68</v>
      </c>
      <c r="D9" s="95"/>
      <c r="E9" s="96">
        <v>1.1</v>
      </c>
      <c r="F9" s="97"/>
      <c r="G9" s="66"/>
      <c r="H9" s="67"/>
      <c r="I9" s="68"/>
      <c r="J9" s="66"/>
    </row>
    <row r="10" spans="2:10" s="1" customFormat="1" ht="134.25" customHeight="1">
      <c r="B10" s="95">
        <v>6</v>
      </c>
      <c r="C10" s="94" t="s">
        <v>32</v>
      </c>
      <c r="D10" s="95"/>
      <c r="E10" s="96"/>
      <c r="F10" s="97"/>
      <c r="G10" s="66"/>
      <c r="H10" s="67"/>
      <c r="I10" s="68"/>
      <c r="J10" s="66"/>
    </row>
    <row r="11" spans="2:10" s="1" customFormat="1" ht="129.75" customHeight="1">
      <c r="B11" s="91"/>
      <c r="C11" s="90" t="s">
        <v>74</v>
      </c>
      <c r="D11" s="91"/>
      <c r="E11" s="92">
        <v>10</v>
      </c>
      <c r="F11" s="93"/>
      <c r="G11" s="66"/>
      <c r="H11" s="67"/>
      <c r="I11" s="68"/>
      <c r="J11" s="66"/>
    </row>
    <row r="12" spans="2:10" s="1" customFormat="1" ht="216" customHeight="1">
      <c r="B12" s="42">
        <v>7</v>
      </c>
      <c r="C12" s="108" t="s">
        <v>75</v>
      </c>
      <c r="D12" s="42"/>
      <c r="E12" s="43">
        <v>2.5</v>
      </c>
      <c r="F12" s="44"/>
      <c r="G12" s="66"/>
      <c r="H12" s="67"/>
      <c r="I12" s="68"/>
      <c r="J12" s="66"/>
    </row>
    <row r="13" spans="2:10" s="1" customFormat="1" ht="130.5" customHeight="1">
      <c r="B13" s="42">
        <v>8</v>
      </c>
      <c r="C13" s="108" t="s">
        <v>69</v>
      </c>
      <c r="D13" s="42"/>
      <c r="E13" s="43"/>
      <c r="F13" s="44">
        <v>-3</v>
      </c>
      <c r="G13" s="66"/>
      <c r="H13" s="67"/>
      <c r="I13" s="68"/>
      <c r="J13" s="66"/>
    </row>
    <row r="14" spans="2:10" s="1" customFormat="1" ht="142.5" customHeight="1">
      <c r="B14" s="91">
        <v>9</v>
      </c>
      <c r="C14" s="109" t="s">
        <v>76</v>
      </c>
      <c r="D14" s="91"/>
      <c r="E14" s="92">
        <v>2</v>
      </c>
      <c r="F14" s="93"/>
      <c r="G14" s="66"/>
      <c r="H14" s="67"/>
      <c r="I14" s="68"/>
      <c r="J14" s="66"/>
    </row>
    <row r="15" spans="2:10" s="1" customFormat="1" ht="161.25" customHeight="1">
      <c r="B15" s="121">
        <v>10</v>
      </c>
      <c r="C15" s="101" t="s">
        <v>77</v>
      </c>
      <c r="D15" s="98"/>
      <c r="E15" s="99"/>
      <c r="F15" s="100">
        <v>-0.8</v>
      </c>
      <c r="G15" s="66"/>
      <c r="H15" s="67"/>
      <c r="I15" s="68"/>
      <c r="J15" s="66"/>
    </row>
    <row r="16" spans="2:10" s="37" customFormat="1" ht="23.25" customHeight="1">
      <c r="B16" s="184" t="s">
        <v>0</v>
      </c>
      <c r="C16" s="185"/>
      <c r="D16" s="26"/>
      <c r="E16" s="20">
        <f>SUM(E4:E15)</f>
        <v>26.3</v>
      </c>
      <c r="F16" s="20">
        <f>SUM(F4:F15)</f>
        <v>-7.6000000000000005</v>
      </c>
      <c r="G16" s="69"/>
      <c r="H16" s="69"/>
      <c r="I16" s="69"/>
      <c r="J16" s="69"/>
    </row>
    <row r="17" spans="2:10" ht="1.5" customHeight="1">
      <c r="B17" s="186"/>
      <c r="C17" s="187"/>
      <c r="D17" s="47"/>
      <c r="E17" s="48"/>
      <c r="F17" s="48"/>
      <c r="G17" s="13"/>
      <c r="H17" s="13"/>
      <c r="I17" s="13"/>
      <c r="J17" s="13"/>
    </row>
    <row r="18" spans="7:10" ht="12.75">
      <c r="G18" s="13"/>
      <c r="H18" s="13"/>
      <c r="I18" s="13"/>
      <c r="J18" s="13"/>
    </row>
    <row r="19" spans="2:10" ht="24" customHeight="1">
      <c r="B19" s="103" t="s">
        <v>65</v>
      </c>
      <c r="C19" s="104"/>
      <c r="D19" s="105"/>
      <c r="E19" s="106">
        <v>-10.6</v>
      </c>
      <c r="G19" s="13"/>
      <c r="H19" s="13"/>
      <c r="I19" s="13"/>
      <c r="J19" s="13"/>
    </row>
    <row r="20" spans="2:10" ht="14.25">
      <c r="B20" s="103"/>
      <c r="C20" s="104"/>
      <c r="D20" s="105"/>
      <c r="E20" s="106"/>
      <c r="G20" s="13"/>
      <c r="H20" s="13"/>
      <c r="I20" s="13"/>
      <c r="J20" s="13"/>
    </row>
    <row r="21" spans="2:10" ht="25.5" customHeight="1">
      <c r="B21" s="103" t="s">
        <v>66</v>
      </c>
      <c r="C21" s="104"/>
      <c r="D21" s="105"/>
      <c r="E21" s="107">
        <f>E16+F16+E19</f>
        <v>8.1</v>
      </c>
      <c r="G21" s="13"/>
      <c r="H21" s="13"/>
      <c r="I21" s="13"/>
      <c r="J21" s="13"/>
    </row>
    <row r="22" spans="7:10" ht="12">
      <c r="G22" s="13"/>
      <c r="H22" s="13"/>
      <c r="I22" s="13"/>
      <c r="J22" s="13"/>
    </row>
    <row r="23" spans="2:10" ht="41.25" customHeight="1">
      <c r="B23" s="188" t="s">
        <v>90</v>
      </c>
      <c r="C23" s="189"/>
      <c r="D23" s="189"/>
      <c r="E23" s="189"/>
      <c r="F23" s="189"/>
      <c r="G23" s="13"/>
      <c r="H23" s="13"/>
      <c r="I23" s="13"/>
      <c r="J23" s="13"/>
    </row>
  </sheetData>
  <sheetProtection/>
  <mergeCells count="6">
    <mergeCell ref="B1:F1"/>
    <mergeCell ref="B2:C3"/>
    <mergeCell ref="D2:D3"/>
    <mergeCell ref="B16:C16"/>
    <mergeCell ref="B17:C17"/>
    <mergeCell ref="B23:F2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2015</oddHeader>
    <oddFooter>&amp;L&amp;8Nr. 54599-15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UBU-16-06-2015 - Bilag 274.01 Budgetopfølgning pr 30 april 2015</dc:title>
  <dc:subject>ØVRIGE</dc:subject>
  <dc:creator>JOPE</dc:creator>
  <cp:keywords/>
  <dc:description>Budgetopfølgning pr. 30. september 2012</dc:description>
  <cp:lastModifiedBy>Flemming Karlsen</cp:lastModifiedBy>
  <cp:lastPrinted>2015-06-15T08:42:05Z</cp:lastPrinted>
  <dcterms:created xsi:type="dcterms:W3CDTF">1996-11-12T13:28:11Z</dcterms:created>
  <dcterms:modified xsi:type="dcterms:W3CDTF">2015-06-17T09:51:14Z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16-06-2015</vt:lpwstr>
  </property>
  <property fmtid="{D5CDD505-2E9C-101B-9397-08002B2CF9AE}" pid="5" name="MeetingDateAndTi">
    <vt:lpwstr>16-06-2015 fra 13:00 - 16:00</vt:lpwstr>
  </property>
  <property fmtid="{D5CDD505-2E9C-101B-9397-08002B2CF9AE}" pid="6" name="AccessLevelNa">
    <vt:lpwstr>Åben</vt:lpwstr>
  </property>
  <property fmtid="{D5CDD505-2E9C-101B-9397-08002B2CF9AE}" pid="7" name="Fusion">
    <vt:lpwstr>1848794</vt:lpwstr>
  </property>
  <property fmtid="{D5CDD505-2E9C-101B-9397-08002B2CF9AE}" pid="8" name="SortOrd">
    <vt:lpwstr>1</vt:lpwstr>
  </property>
  <property fmtid="{D5CDD505-2E9C-101B-9397-08002B2CF9AE}" pid="9" name="MeetingEndDa">
    <vt:lpwstr>2015-06-16T16:00:00Z</vt:lpwstr>
  </property>
  <property fmtid="{D5CDD505-2E9C-101B-9397-08002B2CF9AE}" pid="10" name="AgendaAccessLevelNa">
    <vt:lpwstr>Åben</vt:lpwstr>
  </property>
  <property fmtid="{D5CDD505-2E9C-101B-9397-08002B2CF9AE}" pid="11" name="EnclosureFileNumb">
    <vt:lpwstr>54599/15</vt:lpwstr>
  </property>
  <property fmtid="{D5CDD505-2E9C-101B-9397-08002B2CF9AE}" pid="12" name="ContentType">
    <vt:lpwstr>0x0101003D7BFBD5F481E14985D820F2A1C38BC8</vt:lpwstr>
  </property>
  <property fmtid="{D5CDD505-2E9C-101B-9397-08002B2CF9AE}" pid="13" name="MeetingStartDa">
    <vt:lpwstr>2015-06-16T13:00:00Z</vt:lpwstr>
  </property>
  <property fmtid="{D5CDD505-2E9C-101B-9397-08002B2CF9AE}" pid="14" name="PWDescripti">
    <vt:lpwstr/>
  </property>
  <property fmtid="{D5CDD505-2E9C-101B-9397-08002B2CF9AE}" pid="15" name="U">
    <vt:lpwstr>1662350</vt:lpwstr>
  </property>
  <property fmtid="{D5CDD505-2E9C-101B-9397-08002B2CF9AE}" pid="16" name="PWFileTy">
    <vt:lpwstr>.XLS</vt:lpwstr>
  </property>
  <property fmtid="{D5CDD505-2E9C-101B-9397-08002B2CF9AE}" pid="17" name="Agenda">
    <vt:lpwstr>4034</vt:lpwstr>
  </property>
  <property fmtid="{D5CDD505-2E9C-101B-9397-08002B2CF9AE}" pid="18" name="AccessLev">
    <vt:lpwstr>1</vt:lpwstr>
  </property>
  <property fmtid="{D5CDD505-2E9C-101B-9397-08002B2CF9AE}" pid="19" name="EnclosureTy">
    <vt:lpwstr>Enclosure</vt:lpwstr>
  </property>
</Properties>
</file>